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2N04\OneDrive\屋久島町商工会\川畑浩一\伴走型小規模事業者支援推進事業\経済動向・需要動向\30年度\30年度まるごとフェア需要動向調査\"/>
    </mc:Choice>
  </mc:AlternateContent>
  <bookViews>
    <workbookView xWindow="0" yWindow="0" windowWidth="24000" windowHeight="9750" firstSheet="4" activeTab="4"/>
  </bookViews>
  <sheets>
    <sheet name="30商品評価調査" sheetId="1" r:id="rId1"/>
    <sheet name="Ｈ30年10月14日" sheetId="2" r:id="rId2"/>
    <sheet name="Ｈ30年10月15日" sheetId="3" r:id="rId3"/>
    <sheet name="H30年10月14・15日合計" sheetId="4" r:id="rId4"/>
    <sheet name="アンケート集計グラフ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5" l="1"/>
  <c r="K22" i="5"/>
  <c r="J22" i="5"/>
  <c r="C19" i="5"/>
  <c r="D19" i="5"/>
  <c r="F17" i="5"/>
  <c r="E17" i="5"/>
  <c r="D17" i="5"/>
  <c r="C17" i="5"/>
  <c r="B17" i="5"/>
  <c r="G17" i="5"/>
  <c r="G11" i="5"/>
  <c r="F11" i="5"/>
  <c r="E11" i="5"/>
  <c r="D11" i="5"/>
  <c r="C11" i="5"/>
  <c r="J11" i="5" s="1"/>
  <c r="B11" i="5"/>
  <c r="J10" i="5"/>
  <c r="H11" i="5"/>
  <c r="C26" i="5" l="1"/>
  <c r="D26" i="5"/>
  <c r="E26" i="5"/>
  <c r="F26" i="5"/>
  <c r="G26" i="5"/>
  <c r="H26" i="5"/>
  <c r="B26" i="5"/>
  <c r="I25" i="5"/>
  <c r="C23" i="5"/>
  <c r="D23" i="5"/>
  <c r="E23" i="5"/>
  <c r="F23" i="5"/>
  <c r="G23" i="5"/>
  <c r="H23" i="5"/>
  <c r="I23" i="5"/>
  <c r="J23" i="5"/>
  <c r="B23" i="5"/>
  <c r="C20" i="5"/>
  <c r="D20" i="5"/>
  <c r="E20" i="5"/>
  <c r="F20" i="5"/>
  <c r="G20" i="5"/>
  <c r="H20" i="5"/>
  <c r="B20" i="5"/>
  <c r="I19" i="5"/>
  <c r="H16" i="5"/>
  <c r="H13" i="5"/>
  <c r="C14" i="5"/>
  <c r="D14" i="5"/>
  <c r="E14" i="5"/>
  <c r="F14" i="5"/>
  <c r="G14" i="5"/>
  <c r="B14" i="5"/>
  <c r="J7" i="5"/>
  <c r="C8" i="5"/>
  <c r="D8" i="5"/>
  <c r="E8" i="5"/>
  <c r="F8" i="5"/>
  <c r="G8" i="5"/>
  <c r="H8" i="5"/>
  <c r="I8" i="5"/>
  <c r="B8" i="5"/>
  <c r="B4" i="5"/>
  <c r="C5" i="5" s="1"/>
  <c r="N19" i="4"/>
  <c r="N16" i="4"/>
  <c r="M16" i="4"/>
  <c r="L16" i="4"/>
  <c r="K13" i="4"/>
  <c r="J13" i="4"/>
  <c r="I13" i="4"/>
  <c r="H13" i="4"/>
  <c r="G13" i="4"/>
  <c r="F13" i="4"/>
  <c r="K11" i="4"/>
  <c r="J11" i="4"/>
  <c r="I11" i="4"/>
  <c r="H11" i="4"/>
  <c r="G11" i="4"/>
  <c r="F11" i="4"/>
  <c r="E11" i="4"/>
  <c r="D11" i="4"/>
  <c r="C11" i="4"/>
  <c r="H9" i="4"/>
  <c r="I9" i="4"/>
  <c r="J9" i="4"/>
  <c r="K9" i="4"/>
  <c r="G9" i="4"/>
  <c r="G23" i="4"/>
  <c r="F23" i="4"/>
  <c r="E23" i="4"/>
  <c r="D23" i="4"/>
  <c r="C23" i="4"/>
  <c r="B23" i="4"/>
  <c r="A23" i="4"/>
  <c r="H23" i="4" s="1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K14" i="4"/>
  <c r="J14" i="4"/>
  <c r="I14" i="4"/>
  <c r="H14" i="4"/>
  <c r="G14" i="4"/>
  <c r="F14" i="4"/>
  <c r="E14" i="4"/>
  <c r="D14" i="4"/>
  <c r="C14" i="4"/>
  <c r="B14" i="4"/>
  <c r="A14" i="4"/>
  <c r="K10" i="4"/>
  <c r="J10" i="4"/>
  <c r="I10" i="4"/>
  <c r="H10" i="4"/>
  <c r="G10" i="4"/>
  <c r="F10" i="4"/>
  <c r="E10" i="4"/>
  <c r="D10" i="4"/>
  <c r="C10" i="4"/>
  <c r="B10" i="4"/>
  <c r="A10" i="4"/>
  <c r="K12" i="4"/>
  <c r="J12" i="4"/>
  <c r="I12" i="4"/>
  <c r="H12" i="4"/>
  <c r="G12" i="4"/>
  <c r="F12" i="4"/>
  <c r="E12" i="4"/>
  <c r="D12" i="4"/>
  <c r="C12" i="4"/>
  <c r="B12" i="4"/>
  <c r="A12" i="4"/>
  <c r="F8" i="4"/>
  <c r="E8" i="4"/>
  <c r="D8" i="4"/>
  <c r="C8" i="4"/>
  <c r="B8" i="4"/>
  <c r="G8" i="4" s="1"/>
  <c r="A8" i="4"/>
  <c r="H6" i="4"/>
  <c r="G6" i="4"/>
  <c r="F6" i="4"/>
  <c r="E6" i="4"/>
  <c r="D6" i="4"/>
  <c r="C6" i="4"/>
  <c r="B6" i="4"/>
  <c r="A6" i="4"/>
  <c r="I6" i="4" s="1"/>
  <c r="G4" i="4"/>
  <c r="F4" i="4"/>
  <c r="E4" i="4"/>
  <c r="D4" i="4"/>
  <c r="C4" i="4"/>
  <c r="B4" i="4"/>
  <c r="A4" i="4"/>
  <c r="H4" i="4" s="1"/>
  <c r="F2" i="4"/>
  <c r="E2" i="4"/>
  <c r="B2" i="4"/>
  <c r="A2" i="4"/>
  <c r="G2" i="4"/>
  <c r="C2" i="4"/>
  <c r="H23" i="3"/>
  <c r="L10" i="3"/>
  <c r="G8" i="3"/>
  <c r="I6" i="3"/>
  <c r="H4" i="3"/>
  <c r="G2" i="3"/>
  <c r="C2" i="3"/>
  <c r="H23" i="2"/>
  <c r="L10" i="2"/>
  <c r="G8" i="2"/>
  <c r="I6" i="2"/>
  <c r="H4" i="2"/>
  <c r="G2" i="2"/>
  <c r="C2" i="2"/>
  <c r="N104" i="1"/>
  <c r="G104" i="1"/>
  <c r="N103" i="1"/>
  <c r="G103" i="1"/>
  <c r="N102" i="1"/>
  <c r="G102" i="1"/>
  <c r="N101" i="1"/>
  <c r="G101" i="1"/>
  <c r="N100" i="1"/>
  <c r="G100" i="1"/>
  <c r="N99" i="1"/>
  <c r="G99" i="1"/>
  <c r="N95" i="1"/>
  <c r="G95" i="1"/>
  <c r="N94" i="1"/>
  <c r="G94" i="1"/>
  <c r="N93" i="1"/>
  <c r="G93" i="1"/>
  <c r="N92" i="1"/>
  <c r="G92" i="1"/>
  <c r="N91" i="1"/>
  <c r="G91" i="1"/>
  <c r="N90" i="1"/>
  <c r="G90" i="1"/>
  <c r="N86" i="1"/>
  <c r="G86" i="1"/>
  <c r="N85" i="1"/>
  <c r="G85" i="1"/>
  <c r="N84" i="1"/>
  <c r="G84" i="1"/>
  <c r="N83" i="1"/>
  <c r="G83" i="1"/>
  <c r="N82" i="1"/>
  <c r="G82" i="1"/>
  <c r="N81" i="1"/>
  <c r="G81" i="1"/>
  <c r="G73" i="1"/>
  <c r="G72" i="1"/>
  <c r="G71" i="1"/>
  <c r="G70" i="1"/>
  <c r="G69" i="1"/>
  <c r="G68" i="1"/>
  <c r="G64" i="1"/>
  <c r="G63" i="1"/>
  <c r="G62" i="1"/>
  <c r="G61" i="1"/>
  <c r="G60" i="1"/>
  <c r="G59" i="1"/>
  <c r="G55" i="1"/>
  <c r="G54" i="1"/>
  <c r="G53" i="1"/>
  <c r="G52" i="1"/>
  <c r="G51" i="1"/>
  <c r="G50" i="1"/>
  <c r="N46" i="1"/>
  <c r="G46" i="1"/>
  <c r="N45" i="1"/>
  <c r="G45" i="1"/>
  <c r="N44" i="1"/>
  <c r="G44" i="1"/>
  <c r="N43" i="1"/>
  <c r="G43" i="1"/>
  <c r="N42" i="1"/>
  <c r="G42" i="1"/>
  <c r="N41" i="1"/>
  <c r="G41" i="1"/>
  <c r="N33" i="1"/>
  <c r="G33" i="1"/>
  <c r="N32" i="1"/>
  <c r="G32" i="1"/>
  <c r="N31" i="1"/>
  <c r="G31" i="1"/>
  <c r="N30" i="1"/>
  <c r="G30" i="1"/>
  <c r="N29" i="1"/>
  <c r="G29" i="1"/>
  <c r="N28" i="1"/>
  <c r="G28" i="1"/>
  <c r="G25" i="1"/>
  <c r="G24" i="1"/>
  <c r="G23" i="1"/>
  <c r="G22" i="1"/>
  <c r="G21" i="1"/>
  <c r="G20" i="1"/>
  <c r="N15" i="1"/>
  <c r="G15" i="1"/>
  <c r="N14" i="1"/>
  <c r="G14" i="1"/>
  <c r="N13" i="1"/>
  <c r="G13" i="1"/>
  <c r="N12" i="1"/>
  <c r="G12" i="1"/>
  <c r="N11" i="1"/>
  <c r="G11" i="1"/>
  <c r="N10" i="1"/>
  <c r="G10" i="1"/>
  <c r="N7" i="1"/>
  <c r="G7" i="1"/>
  <c r="N6" i="1"/>
  <c r="G6" i="1"/>
  <c r="N5" i="1"/>
  <c r="G5" i="1"/>
  <c r="N4" i="1"/>
  <c r="G4" i="1"/>
  <c r="N3" i="1"/>
  <c r="G3" i="1"/>
  <c r="N2" i="1"/>
  <c r="G2" i="1"/>
  <c r="B5" i="5" l="1"/>
  <c r="D5" i="5" s="1"/>
  <c r="D4" i="5"/>
  <c r="I26" i="5"/>
  <c r="J8" i="5"/>
  <c r="I20" i="5"/>
  <c r="H17" i="5"/>
  <c r="H14" i="5"/>
  <c r="L10" i="4"/>
</calcChain>
</file>

<file path=xl/sharedStrings.xml><?xml version="1.0" encoding="utf-8"?>
<sst xmlns="http://schemas.openxmlformats.org/spreadsheetml/2006/main" count="560" uniqueCount="155">
  <si>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</si>
  <si>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</si>
  <si>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</si>
  <si>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</si>
  <si>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</si>
  <si>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</si>
  <si>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</si>
  <si>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良い</t>
    <rPh sb="0" eb="1">
      <t>ヨ</t>
    </rPh>
    <phoneticPr fontId="2"/>
  </si>
  <si>
    <t>やや良い</t>
    <rPh sb="2" eb="3">
      <t>ヨ</t>
    </rPh>
    <phoneticPr fontId="2"/>
  </si>
  <si>
    <t>普通</t>
    <rPh sb="0" eb="2">
      <t>フツウ</t>
    </rPh>
    <phoneticPr fontId="2"/>
  </si>
  <si>
    <t>やや悪い</t>
    <rPh sb="2" eb="3">
      <t>ワル</t>
    </rPh>
    <phoneticPr fontId="2"/>
  </si>
  <si>
    <t>悪い</t>
    <rPh sb="0" eb="1">
      <t>ワル</t>
    </rPh>
    <phoneticPr fontId="2"/>
  </si>
  <si>
    <t>重視する点</t>
    <rPh sb="0" eb="2">
      <t>ジュウシ</t>
    </rPh>
    <rPh sb="4" eb="5">
      <t>テン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</si>
  <si>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</si>
  <si>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</si>
  <si>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</si>
  <si>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職業</t>
    <rPh sb="0" eb="2">
      <t>ショクギョウ</t>
    </rPh>
    <phoneticPr fontId="2"/>
  </si>
  <si>
    <t>住所</t>
    <rPh sb="0" eb="2">
      <t>ジュウショ</t>
    </rPh>
    <phoneticPr fontId="2"/>
  </si>
  <si>
    <t>主婦</t>
    <rPh sb="0" eb="2">
      <t>シュフ</t>
    </rPh>
    <phoneticPr fontId="2"/>
  </si>
  <si>
    <t>会社員</t>
    <rPh sb="0" eb="3">
      <t>カイシャイン</t>
    </rPh>
    <phoneticPr fontId="2"/>
  </si>
  <si>
    <t>鹿児島市</t>
    <rPh sb="0" eb="3">
      <t>カゴシマ</t>
    </rPh>
    <rPh sb="3" eb="4">
      <t>シ</t>
    </rPh>
    <phoneticPr fontId="2"/>
  </si>
  <si>
    <t>目的</t>
    <rPh sb="0" eb="2">
      <t>モクテキ</t>
    </rPh>
    <phoneticPr fontId="2"/>
  </si>
  <si>
    <t>買物</t>
    <rPh sb="0" eb="2">
      <t>カイモノ</t>
    </rPh>
    <phoneticPr fontId="2"/>
  </si>
  <si>
    <t>仕事</t>
    <rPh sb="0" eb="2">
      <t>シゴト</t>
    </rPh>
    <phoneticPr fontId="2"/>
  </si>
  <si>
    <t>観光</t>
    <rPh sb="0" eb="2">
      <t>カンコウ</t>
    </rPh>
    <phoneticPr fontId="2"/>
  </si>
  <si>
    <t>味</t>
    <rPh sb="0" eb="1">
      <t>アジ</t>
    </rPh>
    <phoneticPr fontId="2"/>
  </si>
  <si>
    <t>価格</t>
    <rPh sb="0" eb="2">
      <t>カカク</t>
    </rPh>
    <phoneticPr fontId="2"/>
  </si>
  <si>
    <t>農産物</t>
    <rPh sb="0" eb="3">
      <t>ノウサンブツ</t>
    </rPh>
    <phoneticPr fontId="2"/>
  </si>
  <si>
    <t>農産加工品</t>
    <rPh sb="0" eb="2">
      <t>ノウサン</t>
    </rPh>
    <rPh sb="2" eb="5">
      <t>カコウヒン</t>
    </rPh>
    <phoneticPr fontId="2"/>
  </si>
  <si>
    <t>水産加工品</t>
    <rPh sb="0" eb="2">
      <t>スイサン</t>
    </rPh>
    <rPh sb="2" eb="5">
      <t>カコウヒン</t>
    </rPh>
    <phoneticPr fontId="2"/>
  </si>
  <si>
    <t>お菓子</t>
    <rPh sb="1" eb="3">
      <t>カシ</t>
    </rPh>
    <phoneticPr fontId="2"/>
  </si>
  <si>
    <t>地域特色</t>
    <rPh sb="0" eb="2">
      <t>チイキ</t>
    </rPh>
    <rPh sb="2" eb="4">
      <t>トクショク</t>
    </rPh>
    <phoneticPr fontId="2"/>
  </si>
  <si>
    <t>持ち帰りやすさ</t>
    <rPh sb="0" eb="1">
      <t>モ</t>
    </rPh>
    <rPh sb="2" eb="3">
      <t>カエ</t>
    </rPh>
    <phoneticPr fontId="2"/>
  </si>
  <si>
    <t>安心安全</t>
    <rPh sb="0" eb="2">
      <t>アンシン</t>
    </rPh>
    <rPh sb="2" eb="4">
      <t>アンゼン</t>
    </rPh>
    <phoneticPr fontId="2"/>
  </si>
  <si>
    <t>無職</t>
    <rPh sb="0" eb="2">
      <t>ムショク</t>
    </rPh>
    <phoneticPr fontId="2"/>
  </si>
  <si>
    <t>福岡</t>
    <rPh sb="0" eb="2">
      <t>フクオカ</t>
    </rPh>
    <phoneticPr fontId="2"/>
  </si>
  <si>
    <t>自営業</t>
    <rPh sb="0" eb="3">
      <t>ジエイギョウ</t>
    </rPh>
    <phoneticPr fontId="2"/>
  </si>
  <si>
    <t>千葉</t>
    <rPh sb="0" eb="2">
      <t>チバ</t>
    </rPh>
    <phoneticPr fontId="2"/>
  </si>
  <si>
    <t>公務員</t>
    <rPh sb="0" eb="3">
      <t>コウムイン</t>
    </rPh>
    <phoneticPr fontId="2"/>
  </si>
  <si>
    <t>学生</t>
    <rPh sb="0" eb="2">
      <t>ガクセイ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</si>
  <si>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</si>
  <si>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</si>
  <si>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年代</t>
    <rPh sb="0" eb="2">
      <t>ネンダイ</t>
    </rPh>
    <phoneticPr fontId="2"/>
  </si>
  <si>
    <t>関東</t>
    <rPh sb="0" eb="2">
      <t>カントウ</t>
    </rPh>
    <phoneticPr fontId="2"/>
  </si>
  <si>
    <t>県内他市町</t>
    <rPh sb="0" eb="2">
      <t>ケンナイ</t>
    </rPh>
    <rPh sb="2" eb="3">
      <t>タ</t>
    </rPh>
    <rPh sb="3" eb="5">
      <t>シチョウ</t>
    </rPh>
    <phoneticPr fontId="2"/>
  </si>
  <si>
    <t>九州他県</t>
    <rPh sb="0" eb="2">
      <t>キュウシュウ</t>
    </rPh>
    <rPh sb="2" eb="4">
      <t>タケン</t>
    </rPh>
    <phoneticPr fontId="2"/>
  </si>
  <si>
    <t>屋久島の特産品で</t>
    <rPh sb="0" eb="3">
      <t>ヤクシマ</t>
    </rPh>
    <rPh sb="4" eb="7">
      <t>トクサンヒン</t>
    </rPh>
    <phoneticPr fontId="2"/>
  </si>
  <si>
    <t>購入したいもの</t>
    <rPh sb="0" eb="2">
      <t>コウニュウ</t>
    </rPh>
    <phoneticPr fontId="2"/>
  </si>
  <si>
    <t>購入する際</t>
    <rPh sb="0" eb="2">
      <t>コウニュウ</t>
    </rPh>
    <rPh sb="4" eb="5">
      <t>サイ</t>
    </rPh>
    <phoneticPr fontId="2"/>
  </si>
  <si>
    <t>500円以下</t>
    <rPh sb="3" eb="4">
      <t>エン</t>
    </rPh>
    <rPh sb="4" eb="6">
      <t>イカ</t>
    </rPh>
    <phoneticPr fontId="2"/>
  </si>
  <si>
    <t>501～1000以下</t>
    <rPh sb="8" eb="10">
      <t>イカ</t>
    </rPh>
    <phoneticPr fontId="2"/>
  </si>
  <si>
    <t>1001～2000以下</t>
    <rPh sb="9" eb="11">
      <t>イカ</t>
    </rPh>
    <phoneticPr fontId="2"/>
  </si>
  <si>
    <t>2001～3000以下</t>
    <rPh sb="9" eb="11">
      <t>イカ</t>
    </rPh>
    <phoneticPr fontId="2"/>
  </si>
  <si>
    <t>3001～4000以下</t>
    <rPh sb="9" eb="11">
      <t>イカ</t>
    </rPh>
    <phoneticPr fontId="2"/>
  </si>
  <si>
    <t>4001～5000以下</t>
    <rPh sb="9" eb="11">
      <t>イカ</t>
    </rPh>
    <phoneticPr fontId="2"/>
  </si>
  <si>
    <t>三種ウコン</t>
    <rPh sb="0" eb="2">
      <t>サンシュ</t>
    </rPh>
    <phoneticPr fontId="2"/>
  </si>
  <si>
    <t>計</t>
    <rPh sb="0" eb="1">
      <t>ケイ</t>
    </rPh>
    <phoneticPr fontId="2"/>
  </si>
  <si>
    <t>春ウコン</t>
    <rPh sb="0" eb="1">
      <t>ハル</t>
    </rPh>
    <phoneticPr fontId="2"/>
  </si>
  <si>
    <t>デザインネーミング</t>
    <phoneticPr fontId="2"/>
  </si>
  <si>
    <t>形状パッケージ</t>
    <rPh sb="0" eb="2">
      <t>ケイジョウ</t>
    </rPh>
    <phoneticPr fontId="2"/>
  </si>
  <si>
    <t>容量</t>
    <rPh sb="0" eb="2">
      <t>ヨウリョウ</t>
    </rPh>
    <phoneticPr fontId="2"/>
  </si>
  <si>
    <t>全体評価</t>
    <rPh sb="0" eb="2">
      <t>ゼンタイ</t>
    </rPh>
    <rPh sb="2" eb="4">
      <t>ヒョウカ</t>
    </rPh>
    <phoneticPr fontId="2"/>
  </si>
  <si>
    <t>ウコンSmil</t>
    <phoneticPr fontId="2"/>
  </si>
  <si>
    <t>うっちーウコン</t>
    <phoneticPr fontId="2"/>
  </si>
  <si>
    <t>デザインネーミング</t>
    <phoneticPr fontId="2"/>
  </si>
  <si>
    <t>飲みにくかったが慣れた。胃がもたれた。粉末がお得</t>
    <rPh sb="0" eb="1">
      <t>ノ</t>
    </rPh>
    <rPh sb="8" eb="9">
      <t>ナ</t>
    </rPh>
    <rPh sb="12" eb="13">
      <t>イ</t>
    </rPh>
    <rPh sb="19" eb="21">
      <t>フンマツ</t>
    </rPh>
    <rPh sb="23" eb="24">
      <t>トク</t>
    </rPh>
    <phoneticPr fontId="2"/>
  </si>
  <si>
    <t>ウコン753</t>
    <phoneticPr fontId="2"/>
  </si>
  <si>
    <t>飛魚出汁醤油</t>
    <rPh sb="0" eb="2">
      <t>トビウオ</t>
    </rPh>
    <rPh sb="2" eb="4">
      <t>ダシ</t>
    </rPh>
    <rPh sb="4" eb="6">
      <t>ショウユ</t>
    </rPh>
    <phoneticPr fontId="2"/>
  </si>
  <si>
    <t>飛魚出汁粉末</t>
    <rPh sb="0" eb="2">
      <t>トビウオ</t>
    </rPh>
    <rPh sb="2" eb="4">
      <t>ダシ</t>
    </rPh>
    <rPh sb="4" eb="6">
      <t>フンマツ</t>
    </rPh>
    <phoneticPr fontId="2"/>
  </si>
  <si>
    <t>よもぎ団子</t>
    <rPh sb="3" eb="5">
      <t>ダンゴ</t>
    </rPh>
    <phoneticPr fontId="2"/>
  </si>
  <si>
    <t>よもぎ黒糖</t>
    <rPh sb="3" eb="5">
      <t>コクトウ</t>
    </rPh>
    <phoneticPr fontId="2"/>
  </si>
  <si>
    <t>甘い　あんこが入っていた方が良い　よもぎが良い　にがみがある触感は良い，特色があり良かった</t>
    <rPh sb="0" eb="1">
      <t>アマ</t>
    </rPh>
    <rPh sb="7" eb="8">
      <t>ハイ</t>
    </rPh>
    <rPh sb="12" eb="13">
      <t>ホウ</t>
    </rPh>
    <rPh sb="14" eb="15">
      <t>ヨ</t>
    </rPh>
    <rPh sb="21" eb="22">
      <t>ヨ</t>
    </rPh>
    <rPh sb="30" eb="32">
      <t>ショッカン</t>
    </rPh>
    <rPh sb="33" eb="34">
      <t>ヨ</t>
    </rPh>
    <rPh sb="36" eb="38">
      <t>トクショク</t>
    </rPh>
    <rPh sb="41" eb="42">
      <t>ヨ</t>
    </rPh>
    <phoneticPr fontId="2"/>
  </si>
  <si>
    <t>懐かしい味，小袋で良い，値段普通，量が少ない方が良い</t>
    <rPh sb="0" eb="1">
      <t>ナツ</t>
    </rPh>
    <rPh sb="4" eb="5">
      <t>アジ</t>
    </rPh>
    <rPh sb="6" eb="7">
      <t>コ</t>
    </rPh>
    <rPh sb="7" eb="8">
      <t>ブクロ</t>
    </rPh>
    <rPh sb="9" eb="10">
      <t>ヨ</t>
    </rPh>
    <rPh sb="12" eb="14">
      <t>ネダン</t>
    </rPh>
    <rPh sb="14" eb="16">
      <t>フツウ</t>
    </rPh>
    <rPh sb="17" eb="18">
      <t>リョウ</t>
    </rPh>
    <rPh sb="19" eb="20">
      <t>スク</t>
    </rPh>
    <rPh sb="22" eb="23">
      <t>ホウ</t>
    </rPh>
    <rPh sb="24" eb="25">
      <t>ヨ</t>
    </rPh>
    <phoneticPr fontId="2"/>
  </si>
  <si>
    <t>甘すぎず丁度良い。懐かしい味,もうすこし安ければ，パッケージ悪い，安い</t>
    <rPh sb="0" eb="1">
      <t>アマ</t>
    </rPh>
    <rPh sb="4" eb="6">
      <t>チョウド</t>
    </rPh>
    <rPh sb="6" eb="7">
      <t>ヨ</t>
    </rPh>
    <rPh sb="9" eb="10">
      <t>ナツ</t>
    </rPh>
    <rPh sb="13" eb="14">
      <t>アジ</t>
    </rPh>
    <rPh sb="20" eb="21">
      <t>ヤス</t>
    </rPh>
    <rPh sb="30" eb="31">
      <t>ワル</t>
    </rPh>
    <rPh sb="33" eb="34">
      <t>ヤス</t>
    </rPh>
    <phoneticPr fontId="2"/>
  </si>
  <si>
    <t>200円ぐらいでは？</t>
    <rPh sb="3" eb="4">
      <t>エン</t>
    </rPh>
    <phoneticPr fontId="2"/>
  </si>
  <si>
    <t>よもぎカステラ</t>
    <phoneticPr fontId="2"/>
  </si>
  <si>
    <t>高い150円ぐらいがよい，大きさ良い，味良い</t>
    <rPh sb="0" eb="1">
      <t>タカ</t>
    </rPh>
    <rPh sb="5" eb="6">
      <t>エン</t>
    </rPh>
    <rPh sb="13" eb="14">
      <t>オオ</t>
    </rPh>
    <rPh sb="16" eb="17">
      <t>ヨ</t>
    </rPh>
    <rPh sb="19" eb="20">
      <t>アジ</t>
    </rPh>
    <rPh sb="20" eb="21">
      <t>ヨ</t>
    </rPh>
    <phoneticPr fontId="2"/>
  </si>
  <si>
    <t>120円ぐらいが良い，めずらしい</t>
    <rPh sb="3" eb="4">
      <t>エン</t>
    </rPh>
    <rPh sb="8" eb="9">
      <t>イ</t>
    </rPh>
    <phoneticPr fontId="2"/>
  </si>
  <si>
    <t>三岳ババロア</t>
    <rPh sb="0" eb="2">
      <t>ミタケ</t>
    </rPh>
    <phoneticPr fontId="2"/>
  </si>
  <si>
    <t>焼酎の香りがいい　女性には焼酎の風味がこいのでは</t>
    <rPh sb="0" eb="2">
      <t>ショウチュウ</t>
    </rPh>
    <rPh sb="3" eb="4">
      <t>カオ</t>
    </rPh>
    <rPh sb="9" eb="11">
      <t>ジョセイ</t>
    </rPh>
    <rPh sb="13" eb="15">
      <t>ショウチュウ</t>
    </rPh>
    <rPh sb="16" eb="17">
      <t>フウ</t>
    </rPh>
    <rPh sb="17" eb="18">
      <t>アジ</t>
    </rPh>
    <phoneticPr fontId="2"/>
  </si>
  <si>
    <t>味が良い（男性），値段が高い，250円ぐらいが良い，</t>
    <rPh sb="0" eb="1">
      <t>アジ</t>
    </rPh>
    <rPh sb="2" eb="3">
      <t>ヨ</t>
    </rPh>
    <rPh sb="5" eb="7">
      <t>ダンセイ</t>
    </rPh>
    <rPh sb="9" eb="11">
      <t>ネダン</t>
    </rPh>
    <rPh sb="12" eb="13">
      <t>タカ</t>
    </rPh>
    <rPh sb="18" eb="19">
      <t>エン</t>
    </rPh>
    <rPh sb="23" eb="24">
      <t>ヨ</t>
    </rPh>
    <phoneticPr fontId="2"/>
  </si>
  <si>
    <t>かから団子</t>
    <rPh sb="3" eb="5">
      <t>ダンゴ</t>
    </rPh>
    <phoneticPr fontId="2"/>
  </si>
  <si>
    <t>ばら売りもして欲しい。冷凍ができてよい。</t>
    <rPh sb="2" eb="3">
      <t>ウ</t>
    </rPh>
    <rPh sb="7" eb="8">
      <t>ホ</t>
    </rPh>
    <rPh sb="11" eb="13">
      <t>レイトウ</t>
    </rPh>
    <phoneticPr fontId="2"/>
  </si>
  <si>
    <t>パッケージ悪い，価格高い，パッケージが目立たない</t>
    <rPh sb="5" eb="6">
      <t>ワル</t>
    </rPh>
    <rPh sb="8" eb="10">
      <t>カカク</t>
    </rPh>
    <rPh sb="10" eb="11">
      <t>タカ</t>
    </rPh>
    <rPh sb="19" eb="21">
      <t>メダ</t>
    </rPh>
    <phoneticPr fontId="2"/>
  </si>
  <si>
    <t>パッションドーナツ</t>
    <phoneticPr fontId="2"/>
  </si>
  <si>
    <t>ポンカンドーナツ</t>
    <phoneticPr fontId="2"/>
  </si>
  <si>
    <t>よりどり6個売りがよかった。おいしい，色形がいい，値段の割に少ない</t>
    <rPh sb="5" eb="6">
      <t>コ</t>
    </rPh>
    <rPh sb="6" eb="7">
      <t>ウ</t>
    </rPh>
    <rPh sb="19" eb="20">
      <t>イロ</t>
    </rPh>
    <rPh sb="20" eb="21">
      <t>カタチ</t>
    </rPh>
    <rPh sb="25" eb="27">
      <t>ネダン</t>
    </rPh>
    <rPh sb="28" eb="29">
      <t>ワリ</t>
    </rPh>
    <rPh sb="30" eb="31">
      <t>スク</t>
    </rPh>
    <phoneticPr fontId="2"/>
  </si>
  <si>
    <t>風味が良い，価格は高い，味は美味しい</t>
    <rPh sb="0" eb="2">
      <t>フウミ</t>
    </rPh>
    <rPh sb="3" eb="4">
      <t>ヨ</t>
    </rPh>
    <rPh sb="6" eb="8">
      <t>カカク</t>
    </rPh>
    <rPh sb="9" eb="10">
      <t>タカ</t>
    </rPh>
    <rPh sb="12" eb="13">
      <t>アジ</t>
    </rPh>
    <rPh sb="14" eb="16">
      <t>オイ</t>
    </rPh>
    <phoneticPr fontId="2"/>
  </si>
  <si>
    <t>たんかんパウンド</t>
    <phoneticPr fontId="2"/>
  </si>
  <si>
    <t>紅茶パウンドケーキ</t>
    <rPh sb="0" eb="2">
      <t>コウチャ</t>
    </rPh>
    <phoneticPr fontId="2"/>
  </si>
  <si>
    <t>味が良い</t>
    <rPh sb="0" eb="1">
      <t>アジ</t>
    </rPh>
    <rPh sb="2" eb="3">
      <t>ヨ</t>
    </rPh>
    <phoneticPr fontId="2"/>
  </si>
  <si>
    <t>三岳パウンドケーキ</t>
    <rPh sb="0" eb="2">
      <t>ミタケ</t>
    </rPh>
    <phoneticPr fontId="2"/>
  </si>
  <si>
    <t>緑茶パウンドケーキ</t>
    <rPh sb="0" eb="2">
      <t>リョクチャ</t>
    </rPh>
    <phoneticPr fontId="2"/>
  </si>
  <si>
    <t>めずらしい，</t>
    <phoneticPr fontId="2"/>
  </si>
  <si>
    <t>高い150円ぐらいが良い，味やや良い，パッケージに屋久島感をもっと出しては。</t>
    <rPh sb="0" eb="1">
      <t>タカ</t>
    </rPh>
    <rPh sb="5" eb="6">
      <t>エン</t>
    </rPh>
    <rPh sb="10" eb="11">
      <t>イ</t>
    </rPh>
    <rPh sb="13" eb="14">
      <t>アジ</t>
    </rPh>
    <rPh sb="16" eb="17">
      <t>ヨ</t>
    </rPh>
    <rPh sb="25" eb="28">
      <t>ヤクシマ</t>
    </rPh>
    <rPh sb="28" eb="29">
      <t>カン</t>
    </rPh>
    <rPh sb="33" eb="34">
      <t>ダ</t>
    </rPh>
    <phoneticPr fontId="2"/>
  </si>
  <si>
    <t>たべやすい，お酒がきつくない。</t>
    <rPh sb="7" eb="8">
      <t>サケ</t>
    </rPh>
    <phoneticPr fontId="2"/>
  </si>
  <si>
    <t>フェアの後かご市より４０個の注文が入った。</t>
    <rPh sb="4" eb="5">
      <t>アト</t>
    </rPh>
    <rPh sb="7" eb="8">
      <t>イチ</t>
    </rPh>
    <rPh sb="12" eb="13">
      <t>コ</t>
    </rPh>
    <rPh sb="14" eb="16">
      <t>チュウモン</t>
    </rPh>
    <rPh sb="17" eb="18">
      <t>ハイ</t>
    </rPh>
    <phoneticPr fontId="2"/>
  </si>
  <si>
    <t>未婚</t>
    <rPh sb="0" eb="2">
      <t>ミコン</t>
    </rPh>
    <phoneticPr fontId="2"/>
  </si>
  <si>
    <t>既婚</t>
    <rPh sb="0" eb="2">
      <t>キコン</t>
    </rPh>
    <phoneticPr fontId="2"/>
  </si>
  <si>
    <t>その他</t>
    <rPh sb="2" eb="3">
      <t>タ</t>
    </rPh>
    <phoneticPr fontId="2"/>
  </si>
  <si>
    <t>80代</t>
    <rPh sb="2" eb="3">
      <t>ダイ</t>
    </rPh>
    <phoneticPr fontId="2"/>
  </si>
  <si>
    <t>映画</t>
    <rPh sb="0" eb="2">
      <t>エイガ</t>
    </rPh>
    <phoneticPr fontId="2"/>
  </si>
  <si>
    <t>食事</t>
    <rPh sb="0" eb="2">
      <t>ショクジ</t>
    </rPh>
    <phoneticPr fontId="2"/>
  </si>
  <si>
    <t>他</t>
    <rPh sb="0" eb="1">
      <t>ホカ</t>
    </rPh>
    <phoneticPr fontId="2"/>
  </si>
  <si>
    <t>薩摩川内</t>
    <rPh sb="0" eb="2">
      <t>サツマ</t>
    </rPh>
    <rPh sb="2" eb="4">
      <t>センダイ</t>
    </rPh>
    <phoneticPr fontId="2"/>
  </si>
  <si>
    <t>南さつま</t>
    <rPh sb="0" eb="1">
      <t>ミナミ</t>
    </rPh>
    <phoneticPr fontId="2"/>
  </si>
  <si>
    <t>霧島市</t>
    <rPh sb="0" eb="2">
      <t>キリシマ</t>
    </rPh>
    <rPh sb="2" eb="3">
      <t>シ</t>
    </rPh>
    <phoneticPr fontId="2"/>
  </si>
  <si>
    <t>種子島</t>
    <rPh sb="0" eb="3">
      <t>タネガシマ</t>
    </rPh>
    <phoneticPr fontId="2"/>
  </si>
  <si>
    <t>さつま町</t>
    <rPh sb="3" eb="4">
      <t>チョウ</t>
    </rPh>
    <phoneticPr fontId="2"/>
  </si>
  <si>
    <t>熊本</t>
    <rPh sb="0" eb="2">
      <t>クマモト</t>
    </rPh>
    <phoneticPr fontId="2"/>
  </si>
  <si>
    <t>東京</t>
    <rPh sb="0" eb="2">
      <t>トウキョウ</t>
    </rPh>
    <phoneticPr fontId="2"/>
  </si>
  <si>
    <t>岐阜</t>
    <rPh sb="0" eb="2">
      <t>ギフ</t>
    </rPh>
    <phoneticPr fontId="2"/>
  </si>
  <si>
    <t>大阪</t>
    <rPh sb="0" eb="2">
      <t>オオサカ</t>
    </rPh>
    <phoneticPr fontId="2"/>
  </si>
  <si>
    <t>神奈川</t>
    <rPh sb="0" eb="3">
      <t>カナガワ</t>
    </rPh>
    <phoneticPr fontId="2"/>
  </si>
  <si>
    <t>屋久島の特産品で購入したいもの</t>
    <rPh sb="0" eb="3">
      <t>ヤクシマ</t>
    </rPh>
    <rPh sb="4" eb="7">
      <t>トクサンヒン</t>
    </rPh>
    <rPh sb="8" eb="10">
      <t>コウニュウ</t>
    </rPh>
    <phoneticPr fontId="2"/>
  </si>
  <si>
    <t>水産物加工品</t>
    <rPh sb="0" eb="3">
      <t>スイサンブツ</t>
    </rPh>
    <rPh sb="3" eb="6">
      <t>カコウヒン</t>
    </rPh>
    <phoneticPr fontId="2"/>
  </si>
  <si>
    <t>焼酎酒</t>
    <rPh sb="0" eb="2">
      <t>ショウチュウ</t>
    </rPh>
    <rPh sb="2" eb="3">
      <t>サケ</t>
    </rPh>
    <phoneticPr fontId="2"/>
  </si>
  <si>
    <t>とびうお</t>
    <phoneticPr fontId="2"/>
  </si>
  <si>
    <t>屋久杉工芸品</t>
    <rPh sb="0" eb="3">
      <t>ヤクスギ</t>
    </rPh>
    <rPh sb="3" eb="6">
      <t>コウゲイヒン</t>
    </rPh>
    <phoneticPr fontId="2"/>
  </si>
  <si>
    <t>ドレッシング</t>
    <phoneticPr fontId="2"/>
  </si>
  <si>
    <t>お茶</t>
    <rPh sb="1" eb="2">
      <t>チャ</t>
    </rPh>
    <phoneticPr fontId="2"/>
  </si>
  <si>
    <t>すり山芋</t>
    <rPh sb="2" eb="4">
      <t>ヤマイモ</t>
    </rPh>
    <phoneticPr fontId="2"/>
  </si>
  <si>
    <t>サバ節</t>
    <rPh sb="2" eb="3">
      <t>ブシ</t>
    </rPh>
    <phoneticPr fontId="2"/>
  </si>
  <si>
    <t>特産品を購入する場合重視する点</t>
    <rPh sb="0" eb="3">
      <t>トクサンヒン</t>
    </rPh>
    <rPh sb="4" eb="6">
      <t>コウニュウ</t>
    </rPh>
    <rPh sb="8" eb="10">
      <t>バアイ</t>
    </rPh>
    <rPh sb="10" eb="12">
      <t>ジュウシ</t>
    </rPh>
    <rPh sb="14" eb="15">
      <t>テン</t>
    </rPh>
    <phoneticPr fontId="2"/>
  </si>
  <si>
    <t>いつも使っている</t>
    <rPh sb="3" eb="4">
      <t>ツカ</t>
    </rPh>
    <phoneticPr fontId="2"/>
  </si>
  <si>
    <t>商品内容</t>
    <rPh sb="0" eb="2">
      <t>ショウヒン</t>
    </rPh>
    <rPh sb="2" eb="4">
      <t>ナイヨウ</t>
    </rPh>
    <phoneticPr fontId="2"/>
  </si>
  <si>
    <t>日持ちする</t>
    <rPh sb="0" eb="2">
      <t>ヒモ</t>
    </rPh>
    <phoneticPr fontId="2"/>
  </si>
  <si>
    <t>持ち帰りやすい</t>
    <rPh sb="0" eb="1">
      <t>モ</t>
    </rPh>
    <rPh sb="2" eb="3">
      <t>カエ</t>
    </rPh>
    <phoneticPr fontId="2"/>
  </si>
  <si>
    <t>有名知名度</t>
    <rPh sb="0" eb="2">
      <t>ユウメイ</t>
    </rPh>
    <rPh sb="2" eb="5">
      <t>チメイド</t>
    </rPh>
    <phoneticPr fontId="2"/>
  </si>
  <si>
    <t>パッケージ</t>
    <phoneticPr fontId="2"/>
  </si>
  <si>
    <t>季節感</t>
    <rPh sb="0" eb="3">
      <t>キセツカン</t>
    </rPh>
    <phoneticPr fontId="2"/>
  </si>
  <si>
    <t>商品ストーリー</t>
    <rPh sb="0" eb="2">
      <t>ショウヒン</t>
    </rPh>
    <phoneticPr fontId="2"/>
  </si>
  <si>
    <t>良く買う価格帯</t>
    <rPh sb="0" eb="1">
      <t>ヨ</t>
    </rPh>
    <rPh sb="2" eb="3">
      <t>カ</t>
    </rPh>
    <rPh sb="4" eb="6">
      <t>カカク</t>
    </rPh>
    <rPh sb="6" eb="7">
      <t>タイ</t>
    </rPh>
    <phoneticPr fontId="2"/>
  </si>
  <si>
    <t>1001～2000円以下</t>
    <rPh sb="9" eb="10">
      <t>エン</t>
    </rPh>
    <rPh sb="10" eb="12">
      <t>イカ</t>
    </rPh>
    <phoneticPr fontId="2"/>
  </si>
  <si>
    <t>2001～3000円以下</t>
    <rPh sb="9" eb="10">
      <t>エン</t>
    </rPh>
    <rPh sb="10" eb="12">
      <t>イカ</t>
    </rPh>
    <phoneticPr fontId="2"/>
  </si>
  <si>
    <t>5001以上</t>
    <rPh sb="4" eb="6">
      <t>イジョウ</t>
    </rPh>
    <phoneticPr fontId="2"/>
  </si>
  <si>
    <t>他　病院部活</t>
    <rPh sb="0" eb="1">
      <t>ホカ</t>
    </rPh>
    <rPh sb="2" eb="4">
      <t>ビョウイン</t>
    </rPh>
    <rPh sb="4" eb="6">
      <t>ブカツ</t>
    </rPh>
    <phoneticPr fontId="2"/>
  </si>
  <si>
    <t>指宿</t>
    <rPh sb="0" eb="2">
      <t>イブスキ</t>
    </rPh>
    <phoneticPr fontId="2"/>
  </si>
  <si>
    <t>日置市</t>
    <rPh sb="0" eb="3">
      <t>ヒオキシ</t>
    </rPh>
    <phoneticPr fontId="2"/>
  </si>
  <si>
    <t>沖縄</t>
    <rPh sb="0" eb="2">
      <t>オキナワ</t>
    </rPh>
    <phoneticPr fontId="2"/>
  </si>
  <si>
    <t>ジュース</t>
    <phoneticPr fontId="2"/>
  </si>
  <si>
    <t>漬物</t>
    <rPh sb="0" eb="2">
      <t>ツケモノ</t>
    </rPh>
    <phoneticPr fontId="2"/>
  </si>
  <si>
    <t>鹿肉製品</t>
    <rPh sb="0" eb="2">
      <t>シカニク</t>
    </rPh>
    <rPh sb="2" eb="4">
      <t>セイヒン</t>
    </rPh>
    <phoneticPr fontId="2"/>
  </si>
  <si>
    <t>上質高級プレミア感</t>
    <rPh sb="0" eb="2">
      <t>ジョウシツ</t>
    </rPh>
    <rPh sb="2" eb="4">
      <t>コウキュウ</t>
    </rPh>
    <rPh sb="8" eb="9">
      <t>カン</t>
    </rPh>
    <phoneticPr fontId="2"/>
  </si>
  <si>
    <t>とびうお</t>
    <phoneticPr fontId="2"/>
  </si>
  <si>
    <t>ドレッシング</t>
    <phoneticPr fontId="2"/>
  </si>
  <si>
    <t>関西</t>
    <rPh sb="0" eb="2">
      <t>カンサイ</t>
    </rPh>
    <phoneticPr fontId="2"/>
  </si>
  <si>
    <t>他</t>
    <rPh sb="0" eb="1">
      <t>ホカ</t>
    </rPh>
    <phoneticPr fontId="2"/>
  </si>
  <si>
    <t>食事</t>
    <rPh sb="0" eb="2">
      <t>ショクジ</t>
    </rPh>
    <phoneticPr fontId="2"/>
  </si>
  <si>
    <t>焼酎・酒類</t>
    <rPh sb="0" eb="2">
      <t>ショウチュウ</t>
    </rPh>
    <rPh sb="3" eb="5">
      <t>シュルイ</t>
    </rPh>
    <phoneticPr fontId="2"/>
  </si>
  <si>
    <t>その他</t>
    <rPh sb="2" eb="3">
      <t>タ</t>
    </rPh>
    <phoneticPr fontId="2"/>
  </si>
  <si>
    <t>パッケージ</t>
    <phoneticPr fontId="2"/>
  </si>
  <si>
    <t>購入価格帯</t>
    <phoneticPr fontId="2"/>
  </si>
  <si>
    <t>平成30年11月30日（金）～12月2日（日）開催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rPh sb="17" eb="18">
      <t>ガツ</t>
    </rPh>
    <rPh sb="19" eb="20">
      <t>ニチ</t>
    </rPh>
    <rPh sb="21" eb="22">
      <t>ニチ</t>
    </rPh>
    <rPh sb="23" eb="25">
      <t>カイサイ</t>
    </rPh>
    <phoneticPr fontId="2"/>
  </si>
  <si>
    <t>熊毛・奄美地域商工会まるごと特産品フェアアンケート調査結果</t>
    <rPh sb="0" eb="2">
      <t>クマゲ</t>
    </rPh>
    <rPh sb="3" eb="5">
      <t>アマミ</t>
    </rPh>
    <rPh sb="5" eb="7">
      <t>チイキ</t>
    </rPh>
    <rPh sb="7" eb="10">
      <t>ショウコウカイ</t>
    </rPh>
    <rPh sb="14" eb="17">
      <t>トクサンヒン</t>
    </rPh>
    <rPh sb="25" eb="27">
      <t>チョウサ</t>
    </rPh>
    <rPh sb="27" eb="29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</si>
</sst>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_);[Red]\(0\)"/>
    <numFmt numFmtId="179" formatCode="0.00_);[Red]\(0.00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2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1" applyNumberFormat="1" applyFon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9" fontId="0" fillId="0" borderId="0" xfId="0" applyNumberFormat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178" fontId="0" fillId="0" borderId="3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vertical="center" shrinkToFit="1"/>
    </xf>
    <xf numFmtId="178" fontId="0" fillId="0" borderId="0" xfId="0" applyNumberFormat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アンケート集計グラフ!$A$4</c:f>
              <c:strCache>
                <c:ptCount val="1"/>
                <c:pt idx="0">
                  <c:v>性別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アンケート集計グラフ!$B$3:$C$3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アンケート集計グラフ!$B$4:$C$4</c:f>
              <c:numCache>
                <c:formatCode>0_);[Red]\(0\)</c:formatCode>
                <c:ptCount val="2"/>
                <c:pt idx="0">
                  <c:v>26</c:v>
                </c:pt>
                <c:pt idx="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アンケート集計グラフ!$A$7</c:f>
              <c:strCache>
                <c:ptCount val="1"/>
                <c:pt idx="0">
                  <c:v>年代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アンケート集計グラフ!$B$6:$I$6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</c:strCache>
            </c:strRef>
          </c:cat>
          <c:val>
            <c:numRef>
              <c:f>アンケート集計グラフ!$B$7:$I$7</c:f>
              <c:numCache>
                <c:formatCode>#,##0_ </c:formatCode>
                <c:ptCount val="8"/>
                <c:pt idx="0">
                  <c:v>2</c:v>
                </c:pt>
                <c:pt idx="1">
                  <c:v>5</c:v>
                </c:pt>
                <c:pt idx="2">
                  <c:v>14</c:v>
                </c:pt>
                <c:pt idx="3">
                  <c:v>20</c:v>
                </c:pt>
                <c:pt idx="4">
                  <c:v>25</c:v>
                </c:pt>
                <c:pt idx="5">
                  <c:v>23</c:v>
                </c:pt>
                <c:pt idx="6">
                  <c:v>16</c:v>
                </c:pt>
                <c:pt idx="7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アンケート集計グラフ!$A$10</c:f>
              <c:strCache>
                <c:ptCount val="1"/>
                <c:pt idx="0">
                  <c:v>職業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アンケート集計グラフ!$B$9:$H$9</c:f>
              <c:strCache>
                <c:ptCount val="7"/>
                <c:pt idx="0">
                  <c:v>会社員</c:v>
                </c:pt>
                <c:pt idx="1">
                  <c:v>主婦</c:v>
                </c:pt>
                <c:pt idx="2">
                  <c:v>無職</c:v>
                </c:pt>
                <c:pt idx="3">
                  <c:v>自営業</c:v>
                </c:pt>
                <c:pt idx="4">
                  <c:v>学生</c:v>
                </c:pt>
                <c:pt idx="5">
                  <c:v>公務員</c:v>
                </c:pt>
                <c:pt idx="6">
                  <c:v>その他</c:v>
                </c:pt>
              </c:strCache>
            </c:strRef>
          </c:cat>
          <c:val>
            <c:numRef>
              <c:f>アンケート集計グラフ!$B$10:$H$10</c:f>
              <c:numCache>
                <c:formatCode>#,##0_ </c:formatCode>
                <c:ptCount val="7"/>
                <c:pt idx="0">
                  <c:v>34</c:v>
                </c:pt>
                <c:pt idx="1">
                  <c:v>47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アンケート集計グラフ!$A$13</c:f>
              <c:strCache>
                <c:ptCount val="1"/>
                <c:pt idx="0">
                  <c:v>住所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アンケート集計グラフ!$B$12:$G$12</c:f>
              <c:strCache>
                <c:ptCount val="6"/>
                <c:pt idx="0">
                  <c:v>鹿児島市</c:v>
                </c:pt>
                <c:pt idx="1">
                  <c:v>県内他市町</c:v>
                </c:pt>
                <c:pt idx="2">
                  <c:v>九州他県</c:v>
                </c:pt>
                <c:pt idx="3">
                  <c:v>関東</c:v>
                </c:pt>
                <c:pt idx="4">
                  <c:v>関西</c:v>
                </c:pt>
                <c:pt idx="5">
                  <c:v>他</c:v>
                </c:pt>
              </c:strCache>
            </c:strRef>
          </c:cat>
          <c:val>
            <c:numRef>
              <c:f>アンケート集計グラフ!$B$13:$G$13</c:f>
              <c:numCache>
                <c:formatCode>#,##0_ </c:formatCode>
                <c:ptCount val="6"/>
                <c:pt idx="0">
                  <c:v>70</c:v>
                </c:pt>
                <c:pt idx="1">
                  <c:v>10</c:v>
                </c:pt>
                <c:pt idx="2">
                  <c:v>15</c:v>
                </c:pt>
                <c:pt idx="3">
                  <c:v>4</c:v>
                </c:pt>
                <c:pt idx="4" formatCode="0_);[Red]\(0\)">
                  <c:v>2</c:v>
                </c:pt>
                <c:pt idx="5" formatCode="0_);[Red]\(0\)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/>
              <a:t>購入したい屋久島の特産品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アンケート集計グラフ!$A$20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アンケート集計グラフ!$B$18:$H$18</c:f>
              <c:strCache>
                <c:ptCount val="7"/>
                <c:pt idx="0">
                  <c:v>農産物</c:v>
                </c:pt>
                <c:pt idx="1">
                  <c:v>農産加工品</c:v>
                </c:pt>
                <c:pt idx="2">
                  <c:v>水産加工品</c:v>
                </c:pt>
                <c:pt idx="3">
                  <c:v>焼酎・酒類</c:v>
                </c:pt>
                <c:pt idx="4">
                  <c:v>お菓子</c:v>
                </c:pt>
                <c:pt idx="5">
                  <c:v>屋久杉工芸品</c:v>
                </c:pt>
                <c:pt idx="6">
                  <c:v>その他</c:v>
                </c:pt>
              </c:strCache>
            </c:strRef>
          </c:cat>
          <c:val>
            <c:numRef>
              <c:f>アンケート集計グラフ!$B$20:$H$20</c:f>
              <c:numCache>
                <c:formatCode>0.0%</c:formatCode>
                <c:ptCount val="7"/>
                <c:pt idx="0">
                  <c:v>7.586206896551724E-2</c:v>
                </c:pt>
                <c:pt idx="1">
                  <c:v>0.31034482758620691</c:v>
                </c:pt>
                <c:pt idx="2">
                  <c:v>0.2620689655172414</c:v>
                </c:pt>
                <c:pt idx="3">
                  <c:v>0.1793103448275862</c:v>
                </c:pt>
                <c:pt idx="4">
                  <c:v>6.2068965517241378E-2</c:v>
                </c:pt>
                <c:pt idx="5">
                  <c:v>0.1103448275862069</c:v>
                </c:pt>
                <c:pt idx="6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9482488"/>
        <c:axId val="469506368"/>
      </c:barChart>
      <c:catAx>
        <c:axId val="46948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506368"/>
        <c:crosses val="autoZero"/>
        <c:auto val="1"/>
        <c:lblAlgn val="ctr"/>
        <c:lblOffset val="100"/>
        <c:noMultiLvlLbl val="0"/>
      </c:catAx>
      <c:valAx>
        <c:axId val="4695063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6948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600"/>
              <a:t>特産品を購入する際に重視する点</a:t>
            </a:r>
          </a:p>
        </c:rich>
      </c:tx>
      <c:layout>
        <c:manualLayout>
          <c:xMode val="edge"/>
          <c:yMode val="edge"/>
          <c:x val="0.141771780954565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アンケート集計グラフ!$A$23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アンケート集計グラフ!$B$21:$J$21</c:f>
              <c:strCache>
                <c:ptCount val="9"/>
                <c:pt idx="0">
                  <c:v>安心安全</c:v>
                </c:pt>
                <c:pt idx="1">
                  <c:v>味</c:v>
                </c:pt>
                <c:pt idx="2">
                  <c:v>日持ちする</c:v>
                </c:pt>
                <c:pt idx="3">
                  <c:v>地域特色</c:v>
                </c:pt>
                <c:pt idx="4">
                  <c:v>価格</c:v>
                </c:pt>
                <c:pt idx="5">
                  <c:v>持ち帰りやすさ</c:v>
                </c:pt>
                <c:pt idx="6">
                  <c:v>商品内容</c:v>
                </c:pt>
                <c:pt idx="7">
                  <c:v>パッケージ</c:v>
                </c:pt>
                <c:pt idx="8">
                  <c:v>その他</c:v>
                </c:pt>
              </c:strCache>
            </c:strRef>
          </c:cat>
          <c:val>
            <c:numRef>
              <c:f>アンケート集計グラフ!$B$23:$J$23</c:f>
              <c:numCache>
                <c:formatCode>0.0%</c:formatCode>
                <c:ptCount val="9"/>
                <c:pt idx="0">
                  <c:v>9.5238095238095233E-2</c:v>
                </c:pt>
                <c:pt idx="1">
                  <c:v>0.19523809523809524</c:v>
                </c:pt>
                <c:pt idx="2">
                  <c:v>0.11904761904761904</c:v>
                </c:pt>
                <c:pt idx="3">
                  <c:v>0.10476190476190476</c:v>
                </c:pt>
                <c:pt idx="4">
                  <c:v>0.19523809523809524</c:v>
                </c:pt>
                <c:pt idx="5">
                  <c:v>9.0476190476190474E-2</c:v>
                </c:pt>
                <c:pt idx="6">
                  <c:v>4.7619047619047616E-2</c:v>
                </c:pt>
                <c:pt idx="7">
                  <c:v>5.7142857142857141E-2</c:v>
                </c:pt>
                <c:pt idx="8">
                  <c:v>9.5238095238095233E-2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6107208"/>
        <c:axId val="419769800"/>
      </c:barChart>
      <c:catAx>
        <c:axId val="436107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769800"/>
        <c:crosses val="autoZero"/>
        <c:auto val="1"/>
        <c:lblAlgn val="ctr"/>
        <c:lblOffset val="100"/>
        <c:noMultiLvlLbl val="0"/>
      </c:catAx>
      <c:valAx>
        <c:axId val="419769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10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アンケート集計グラフ!$A$26</c:f>
              <c:strCache>
                <c:ptCount val="1"/>
                <c:pt idx="0">
                  <c:v>購入価格帯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アンケート集計グラフ!$B$24:$H$24</c:f>
              <c:strCache>
                <c:ptCount val="7"/>
                <c:pt idx="0">
                  <c:v>500円以下</c:v>
                </c:pt>
                <c:pt idx="1">
                  <c:v>501～1000以下</c:v>
                </c:pt>
                <c:pt idx="2">
                  <c:v>1001～2000以下</c:v>
                </c:pt>
                <c:pt idx="3">
                  <c:v>2001～3000以下</c:v>
                </c:pt>
                <c:pt idx="4">
                  <c:v>3001～4000以下</c:v>
                </c:pt>
                <c:pt idx="5">
                  <c:v>4001～5000以下</c:v>
                </c:pt>
                <c:pt idx="6">
                  <c:v>5001以上</c:v>
                </c:pt>
              </c:strCache>
            </c:strRef>
          </c:cat>
          <c:val>
            <c:numRef>
              <c:f>アンケート集計グラフ!$B$26:$H$26</c:f>
              <c:numCache>
                <c:formatCode>0.0%</c:formatCode>
                <c:ptCount val="7"/>
                <c:pt idx="0">
                  <c:v>7.5471698113207544E-2</c:v>
                </c:pt>
                <c:pt idx="1">
                  <c:v>0.51886792452830188</c:v>
                </c:pt>
                <c:pt idx="2">
                  <c:v>0.30188679245283018</c:v>
                </c:pt>
                <c:pt idx="3">
                  <c:v>6.6037735849056603E-2</c:v>
                </c:pt>
                <c:pt idx="4">
                  <c:v>9.433962264150943E-3</c:v>
                </c:pt>
                <c:pt idx="5">
                  <c:v>2.8301886792452831E-2</c:v>
                </c:pt>
                <c:pt idx="6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6126088"/>
        <c:axId val="436151120"/>
      </c:barChart>
      <c:catAx>
        <c:axId val="436126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151120"/>
        <c:crosses val="autoZero"/>
        <c:auto val="1"/>
        <c:lblAlgn val="ctr"/>
        <c:lblOffset val="100"/>
        <c:noMultiLvlLbl val="0"/>
      </c:catAx>
      <c:valAx>
        <c:axId val="436151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12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26</xdr:row>
      <xdr:rowOff>47625</xdr:rowOff>
    </xdr:from>
    <xdr:to>
      <xdr:col>3</xdr:col>
      <xdr:colOff>219075</xdr:colOff>
      <xdr:row>40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26</xdr:row>
      <xdr:rowOff>47625</xdr:rowOff>
    </xdr:from>
    <xdr:to>
      <xdr:col>7</xdr:col>
      <xdr:colOff>476251</xdr:colOff>
      <xdr:row>39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85726</xdr:colOff>
      <xdr:row>40</xdr:row>
      <xdr:rowOff>66675</xdr:rowOff>
    </xdr:from>
    <xdr:to>
      <xdr:col>3</xdr:col>
      <xdr:colOff>314326</xdr:colOff>
      <xdr:row>54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400050</xdr:colOff>
      <xdr:row>40</xdr:row>
      <xdr:rowOff>76201</xdr:rowOff>
    </xdr:from>
    <xdr:to>
      <xdr:col>7</xdr:col>
      <xdr:colOff>266700</xdr:colOff>
      <xdr:row>54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238124</xdr:colOff>
      <xdr:row>67</xdr:row>
      <xdr:rowOff>85726</xdr:rowOff>
    </xdr:from>
    <xdr:to>
      <xdr:col>7</xdr:col>
      <xdr:colOff>104775</xdr:colOff>
      <xdr:row>80</xdr:row>
      <xdr:rowOff>38100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238125</xdr:colOff>
      <xdr:row>82</xdr:row>
      <xdr:rowOff>123825</xdr:rowOff>
    </xdr:from>
    <xdr:to>
      <xdr:col>7</xdr:col>
      <xdr:colOff>161925</xdr:colOff>
      <xdr:row>99</xdr:row>
      <xdr:rowOff>9525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238124</xdr:colOff>
      <xdr:row>101</xdr:row>
      <xdr:rowOff>114300</xdr:rowOff>
    </xdr:from>
    <xdr:to>
      <xdr:col>7</xdr:col>
      <xdr:colOff>133349</xdr:colOff>
      <xdr:row>117</xdr:row>
      <xdr:rowOff>161925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C19" sqref="C19"/>
    </sheetView>
  </sheetViews>
  <sheetFormatPr defaultRowHeight="13.5" x14ac:dyDescent="0.15"/>
  <cols>
    <col min="1" max="1" width="18.625" customWidth="1"/>
    <col min="8" max="8" width="18.25" customWidth="1"/>
  </cols>
  <sheetData>
    <row r="1" spans="1:14" x14ac:dyDescent="0.15">
      <c r="A1" s="15" t="s">
        <v>55</v>
      </c>
      <c r="B1" s="15" t="s">
        <v>7</v>
      </c>
      <c r="C1" s="15" t="s">
        <v>8</v>
      </c>
      <c r="D1" s="15" t="s">
        <v>9</v>
      </c>
      <c r="E1" s="15" t="s">
        <v>10</v>
      </c>
      <c r="F1" s="15" t="s">
        <v>11</v>
      </c>
      <c r="G1" s="15" t="s">
        <v>56</v>
      </c>
      <c r="H1" s="15" t="s">
        <v>57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56</v>
      </c>
    </row>
    <row r="2" spans="1:14" x14ac:dyDescent="0.15">
      <c r="A2" s="16" t="s">
        <v>58</v>
      </c>
      <c r="B2" s="16"/>
      <c r="C2" s="16">
        <v>1</v>
      </c>
      <c r="D2" s="16"/>
      <c r="E2" s="16"/>
      <c r="F2" s="16"/>
      <c r="G2" s="16">
        <f>SUM(B2:F2)</f>
        <v>1</v>
      </c>
      <c r="H2" s="16" t="s">
        <v>58</v>
      </c>
      <c r="I2" s="16">
        <v>1</v>
      </c>
      <c r="J2" s="16"/>
      <c r="K2" s="16"/>
      <c r="L2" s="16"/>
      <c r="M2" s="16"/>
      <c r="N2" s="16">
        <f>SUM(I2:M2)</f>
        <v>1</v>
      </c>
    </row>
    <row r="3" spans="1:14" x14ac:dyDescent="0.15">
      <c r="A3" s="16" t="s">
        <v>59</v>
      </c>
      <c r="B3" s="16"/>
      <c r="C3" s="16">
        <v>1</v>
      </c>
      <c r="D3" s="16"/>
      <c r="E3" s="16"/>
      <c r="F3" s="16"/>
      <c r="G3" s="16">
        <f t="shared" ref="G3:G7" si="0">SUM(B3:F3)</f>
        <v>1</v>
      </c>
      <c r="H3" s="16" t="s">
        <v>59</v>
      </c>
      <c r="I3" s="16"/>
      <c r="J3" s="16"/>
      <c r="K3" s="16">
        <v>1</v>
      </c>
      <c r="L3" s="16"/>
      <c r="M3" s="16"/>
      <c r="N3" s="16">
        <f t="shared" ref="N3:N7" si="1">SUM(I3:M3)</f>
        <v>1</v>
      </c>
    </row>
    <row r="4" spans="1:14" x14ac:dyDescent="0.15">
      <c r="A4" s="16" t="s">
        <v>60</v>
      </c>
      <c r="B4" s="16"/>
      <c r="C4" s="16">
        <v>1</v>
      </c>
      <c r="D4" s="16"/>
      <c r="E4" s="16"/>
      <c r="F4" s="16"/>
      <c r="G4" s="16">
        <f t="shared" si="0"/>
        <v>1</v>
      </c>
      <c r="H4" s="16" t="s">
        <v>60</v>
      </c>
      <c r="I4" s="16"/>
      <c r="J4" s="16"/>
      <c r="K4" s="16">
        <v>1</v>
      </c>
      <c r="L4" s="16"/>
      <c r="M4" s="16"/>
      <c r="N4" s="16">
        <f t="shared" si="1"/>
        <v>1</v>
      </c>
    </row>
    <row r="5" spans="1:14" x14ac:dyDescent="0.15">
      <c r="A5" s="16" t="s">
        <v>25</v>
      </c>
      <c r="B5" s="16"/>
      <c r="C5" s="16">
        <v>1</v>
      </c>
      <c r="D5" s="16"/>
      <c r="E5" s="16"/>
      <c r="F5" s="16"/>
      <c r="G5" s="16">
        <f t="shared" si="0"/>
        <v>1</v>
      </c>
      <c r="H5" s="16" t="s">
        <v>25</v>
      </c>
      <c r="I5" s="16"/>
      <c r="J5" s="16"/>
      <c r="K5" s="16">
        <v>1</v>
      </c>
      <c r="L5" s="16"/>
      <c r="M5" s="16"/>
      <c r="N5" s="16">
        <f t="shared" si="1"/>
        <v>1</v>
      </c>
    </row>
    <row r="6" spans="1:14" x14ac:dyDescent="0.15">
      <c r="A6" s="16" t="s">
        <v>26</v>
      </c>
      <c r="B6" s="16"/>
      <c r="C6" s="16">
        <v>1</v>
      </c>
      <c r="D6" s="16"/>
      <c r="E6" s="16"/>
      <c r="F6" s="16"/>
      <c r="G6" s="16">
        <f t="shared" si="0"/>
        <v>1</v>
      </c>
      <c r="H6" s="16" t="s">
        <v>26</v>
      </c>
      <c r="I6" s="16"/>
      <c r="J6" s="16"/>
      <c r="K6" s="16">
        <v>1</v>
      </c>
      <c r="L6" s="16"/>
      <c r="M6" s="16"/>
      <c r="N6" s="16">
        <f t="shared" si="1"/>
        <v>1</v>
      </c>
    </row>
    <row r="7" spans="1:14" x14ac:dyDescent="0.15">
      <c r="A7" s="17" t="s">
        <v>61</v>
      </c>
      <c r="B7" s="17"/>
      <c r="C7" s="17">
        <v>1</v>
      </c>
      <c r="D7" s="17"/>
      <c r="E7" s="17"/>
      <c r="F7" s="17"/>
      <c r="G7" s="17">
        <f t="shared" si="0"/>
        <v>1</v>
      </c>
      <c r="H7" s="17" t="s">
        <v>61</v>
      </c>
      <c r="I7" s="17"/>
      <c r="J7" s="17">
        <v>1</v>
      </c>
      <c r="K7" s="17"/>
      <c r="L7" s="17"/>
      <c r="M7" s="17"/>
      <c r="N7" s="17">
        <f t="shared" si="1"/>
        <v>1</v>
      </c>
    </row>
    <row r="9" spans="1:14" x14ac:dyDescent="0.15">
      <c r="A9" s="15" t="s">
        <v>62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56</v>
      </c>
      <c r="H9" s="15" t="s">
        <v>63</v>
      </c>
      <c r="I9" s="15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15" t="s">
        <v>56</v>
      </c>
    </row>
    <row r="10" spans="1:14" x14ac:dyDescent="0.15">
      <c r="A10" s="16" t="s">
        <v>64</v>
      </c>
      <c r="B10" s="16">
        <v>1</v>
      </c>
      <c r="C10" s="16"/>
      <c r="D10" s="16"/>
      <c r="E10" s="16"/>
      <c r="F10" s="16"/>
      <c r="G10" s="16">
        <f>SUM(B10:F10)</f>
        <v>1</v>
      </c>
      <c r="H10" s="16" t="s">
        <v>64</v>
      </c>
      <c r="I10" s="16"/>
      <c r="J10" s="16">
        <v>1</v>
      </c>
      <c r="K10" s="16"/>
      <c r="L10" s="16"/>
      <c r="M10" s="16"/>
      <c r="N10" s="16">
        <f>SUM(I10:M10)</f>
        <v>1</v>
      </c>
    </row>
    <row r="11" spans="1:14" x14ac:dyDescent="0.15">
      <c r="A11" s="16" t="s">
        <v>59</v>
      </c>
      <c r="B11" s="16"/>
      <c r="C11" s="16"/>
      <c r="D11" s="16">
        <v>1</v>
      </c>
      <c r="E11" s="16"/>
      <c r="F11" s="16"/>
      <c r="G11" s="16">
        <f t="shared" ref="G11:G15" si="2">SUM(B11:F11)</f>
        <v>1</v>
      </c>
      <c r="H11" s="16" t="s">
        <v>59</v>
      </c>
      <c r="I11" s="16"/>
      <c r="J11" s="16">
        <v>1</v>
      </c>
      <c r="K11" s="16"/>
      <c r="L11" s="16"/>
      <c r="M11" s="16"/>
      <c r="N11" s="16">
        <f t="shared" ref="N11:N15" si="3">SUM(I11:M11)</f>
        <v>1</v>
      </c>
    </row>
    <row r="12" spans="1:14" x14ac:dyDescent="0.15">
      <c r="A12" s="16" t="s">
        <v>60</v>
      </c>
      <c r="B12" s="16"/>
      <c r="C12" s="16"/>
      <c r="D12" s="16">
        <v>1</v>
      </c>
      <c r="E12" s="16"/>
      <c r="F12" s="16"/>
      <c r="G12" s="16">
        <f t="shared" si="2"/>
        <v>1</v>
      </c>
      <c r="H12" s="16" t="s">
        <v>60</v>
      </c>
      <c r="I12" s="16">
        <v>1</v>
      </c>
      <c r="J12" s="16"/>
      <c r="K12" s="16"/>
      <c r="L12" s="16"/>
      <c r="M12" s="16"/>
      <c r="N12" s="16">
        <f t="shared" si="3"/>
        <v>1</v>
      </c>
    </row>
    <row r="13" spans="1:14" x14ac:dyDescent="0.15">
      <c r="A13" s="16" t="s">
        <v>25</v>
      </c>
      <c r="B13" s="16"/>
      <c r="C13" s="16"/>
      <c r="D13" s="16">
        <v>1</v>
      </c>
      <c r="E13" s="16"/>
      <c r="F13" s="16"/>
      <c r="G13" s="16">
        <f t="shared" si="2"/>
        <v>1</v>
      </c>
      <c r="H13" s="16" t="s">
        <v>25</v>
      </c>
      <c r="I13" s="16"/>
      <c r="J13" s="16">
        <v>1</v>
      </c>
      <c r="K13" s="16"/>
      <c r="L13" s="16"/>
      <c r="M13" s="16"/>
      <c r="N13" s="16">
        <f t="shared" si="3"/>
        <v>1</v>
      </c>
    </row>
    <row r="14" spans="1:14" x14ac:dyDescent="0.15">
      <c r="A14" s="16" t="s">
        <v>26</v>
      </c>
      <c r="B14" s="16"/>
      <c r="C14" s="16"/>
      <c r="D14" s="16">
        <v>1</v>
      </c>
      <c r="E14" s="16"/>
      <c r="F14" s="16"/>
      <c r="G14" s="16">
        <f t="shared" si="2"/>
        <v>1</v>
      </c>
      <c r="H14" s="16" t="s">
        <v>26</v>
      </c>
      <c r="I14" s="16"/>
      <c r="J14" s="16">
        <v>1</v>
      </c>
      <c r="K14" s="16"/>
      <c r="L14" s="16"/>
      <c r="M14" s="16"/>
      <c r="N14" s="16">
        <f t="shared" si="3"/>
        <v>1</v>
      </c>
    </row>
    <row r="15" spans="1:14" x14ac:dyDescent="0.15">
      <c r="A15" s="17" t="s">
        <v>61</v>
      </c>
      <c r="B15" s="17"/>
      <c r="C15" s="17">
        <v>1</v>
      </c>
      <c r="D15" s="17"/>
      <c r="E15" s="17"/>
      <c r="F15" s="17"/>
      <c r="G15" s="17">
        <f t="shared" si="2"/>
        <v>1</v>
      </c>
      <c r="H15" s="17" t="s">
        <v>61</v>
      </c>
      <c r="I15" s="17"/>
      <c r="J15" s="17">
        <v>1</v>
      </c>
      <c r="K15" s="17"/>
      <c r="L15" s="17"/>
      <c r="M15" s="17"/>
      <c r="N15" s="17">
        <f t="shared" si="3"/>
        <v>1</v>
      </c>
    </row>
    <row r="17" spans="1:14" x14ac:dyDescent="0.15">
      <c r="A17" t="s">
        <v>65</v>
      </c>
    </row>
    <row r="19" spans="1:14" x14ac:dyDescent="0.15">
      <c r="A19" s="15" t="s">
        <v>66</v>
      </c>
      <c r="B19" s="15" t="s">
        <v>7</v>
      </c>
      <c r="C19" s="15" t="s">
        <v>8</v>
      </c>
      <c r="D19" s="15" t="s">
        <v>9</v>
      </c>
      <c r="E19" s="15" t="s">
        <v>10</v>
      </c>
      <c r="F19" s="15" t="s">
        <v>11</v>
      </c>
      <c r="G19" s="15" t="s">
        <v>56</v>
      </c>
    </row>
    <row r="20" spans="1:14" x14ac:dyDescent="0.15">
      <c r="A20" s="16" t="s">
        <v>64</v>
      </c>
      <c r="B20" s="16">
        <v>1</v>
      </c>
      <c r="C20" s="16"/>
      <c r="D20" s="16"/>
      <c r="E20" s="16"/>
      <c r="F20" s="16"/>
      <c r="G20" s="16">
        <f>SUM(B20:F20)</f>
        <v>1</v>
      </c>
    </row>
    <row r="21" spans="1:14" x14ac:dyDescent="0.15">
      <c r="A21" s="16" t="s">
        <v>59</v>
      </c>
      <c r="B21" s="16"/>
      <c r="C21" s="16"/>
      <c r="D21" s="16">
        <v>1</v>
      </c>
      <c r="E21" s="16"/>
      <c r="F21" s="16"/>
      <c r="G21" s="16">
        <f t="shared" ref="G21:G25" si="4">SUM(B21:F21)</f>
        <v>1</v>
      </c>
    </row>
    <row r="22" spans="1:14" x14ac:dyDescent="0.15">
      <c r="A22" s="16" t="s">
        <v>60</v>
      </c>
      <c r="B22" s="16"/>
      <c r="C22" s="16"/>
      <c r="D22" s="16">
        <v>1</v>
      </c>
      <c r="E22" s="16"/>
      <c r="F22" s="16"/>
      <c r="G22" s="16">
        <f t="shared" si="4"/>
        <v>1</v>
      </c>
    </row>
    <row r="23" spans="1:14" x14ac:dyDescent="0.15">
      <c r="A23" s="16" t="s">
        <v>25</v>
      </c>
      <c r="B23" s="16"/>
      <c r="C23" s="16"/>
      <c r="D23" s="16">
        <v>1</v>
      </c>
      <c r="E23" s="16"/>
      <c r="F23" s="16"/>
      <c r="G23" s="16">
        <f t="shared" si="4"/>
        <v>1</v>
      </c>
    </row>
    <row r="24" spans="1:14" x14ac:dyDescent="0.15">
      <c r="A24" s="16" t="s">
        <v>26</v>
      </c>
      <c r="B24" s="16"/>
      <c r="C24" s="16"/>
      <c r="D24" s="16">
        <v>1</v>
      </c>
      <c r="E24" s="16"/>
      <c r="F24" s="16"/>
      <c r="G24" s="16">
        <f t="shared" si="4"/>
        <v>1</v>
      </c>
    </row>
    <row r="25" spans="1:14" x14ac:dyDescent="0.15">
      <c r="A25" s="17" t="s">
        <v>61</v>
      </c>
      <c r="B25" s="17"/>
      <c r="C25" s="17">
        <v>1</v>
      </c>
      <c r="D25" s="17"/>
      <c r="E25" s="17"/>
      <c r="F25" s="17"/>
      <c r="G25" s="17">
        <f t="shared" si="4"/>
        <v>1</v>
      </c>
    </row>
    <row r="27" spans="1:14" x14ac:dyDescent="0.15">
      <c r="A27" s="15" t="s">
        <v>67</v>
      </c>
      <c r="B27" s="15" t="s">
        <v>7</v>
      </c>
      <c r="C27" s="15" t="s">
        <v>8</v>
      </c>
      <c r="D27" s="15" t="s">
        <v>9</v>
      </c>
      <c r="E27" s="15" t="s">
        <v>10</v>
      </c>
      <c r="F27" s="15" t="s">
        <v>11</v>
      </c>
      <c r="G27" s="15" t="s">
        <v>56</v>
      </c>
      <c r="H27" s="15" t="s">
        <v>68</v>
      </c>
      <c r="I27" s="15" t="s">
        <v>7</v>
      </c>
      <c r="J27" s="15" t="s">
        <v>8</v>
      </c>
      <c r="K27" s="15" t="s">
        <v>9</v>
      </c>
      <c r="L27" s="15" t="s">
        <v>10</v>
      </c>
      <c r="M27" s="15" t="s">
        <v>11</v>
      </c>
      <c r="N27" s="15" t="s">
        <v>56</v>
      </c>
    </row>
    <row r="28" spans="1:14" x14ac:dyDescent="0.15">
      <c r="A28" s="16" t="s">
        <v>64</v>
      </c>
      <c r="B28" s="16"/>
      <c r="C28" s="16"/>
      <c r="D28" s="16">
        <v>3</v>
      </c>
      <c r="E28" s="16"/>
      <c r="F28" s="16"/>
      <c r="G28" s="16">
        <f>SUM(B28:F28)</f>
        <v>3</v>
      </c>
      <c r="H28" s="16" t="s">
        <v>64</v>
      </c>
      <c r="I28" s="16"/>
      <c r="J28" s="16"/>
      <c r="K28" s="16">
        <v>1</v>
      </c>
      <c r="L28" s="16"/>
      <c r="M28" s="16"/>
      <c r="N28" s="16">
        <f>SUM(I28:M28)</f>
        <v>1</v>
      </c>
    </row>
    <row r="29" spans="1:14" x14ac:dyDescent="0.15">
      <c r="A29" s="16" t="s">
        <v>59</v>
      </c>
      <c r="B29" s="16"/>
      <c r="C29" s="16"/>
      <c r="D29" s="16">
        <v>3</v>
      </c>
      <c r="E29" s="16"/>
      <c r="F29" s="16"/>
      <c r="G29" s="16">
        <f t="shared" ref="G29:G33" si="5">SUM(B29:F29)</f>
        <v>3</v>
      </c>
      <c r="H29" s="16" t="s">
        <v>59</v>
      </c>
      <c r="I29" s="16"/>
      <c r="J29" s="16"/>
      <c r="K29" s="16">
        <v>1</v>
      </c>
      <c r="L29" s="16"/>
      <c r="M29" s="16"/>
      <c r="N29" s="16">
        <f t="shared" ref="N29:N33" si="6">SUM(I29:M29)</f>
        <v>1</v>
      </c>
    </row>
    <row r="30" spans="1:14" x14ac:dyDescent="0.15">
      <c r="A30" s="16" t="s">
        <v>60</v>
      </c>
      <c r="B30" s="16"/>
      <c r="C30" s="16"/>
      <c r="D30" s="16">
        <v>3</v>
      </c>
      <c r="E30" s="16"/>
      <c r="F30" s="16"/>
      <c r="G30" s="16">
        <f t="shared" si="5"/>
        <v>3</v>
      </c>
      <c r="H30" s="16" t="s">
        <v>60</v>
      </c>
      <c r="I30" s="16"/>
      <c r="J30" s="16"/>
      <c r="K30" s="16">
        <v>1</v>
      </c>
      <c r="L30" s="16"/>
      <c r="M30" s="16"/>
      <c r="N30" s="16">
        <f t="shared" si="6"/>
        <v>1</v>
      </c>
    </row>
    <row r="31" spans="1:14" x14ac:dyDescent="0.15">
      <c r="A31" s="16" t="s">
        <v>25</v>
      </c>
      <c r="B31" s="16"/>
      <c r="C31" s="16">
        <v>3</v>
      </c>
      <c r="D31" s="16"/>
      <c r="E31" s="16"/>
      <c r="F31" s="16"/>
      <c r="G31" s="16">
        <f t="shared" si="5"/>
        <v>3</v>
      </c>
      <c r="H31" s="16" t="s">
        <v>25</v>
      </c>
      <c r="I31" s="16"/>
      <c r="J31" s="16">
        <v>1</v>
      </c>
      <c r="K31" s="16"/>
      <c r="L31" s="16"/>
      <c r="M31" s="16"/>
      <c r="N31" s="16">
        <f t="shared" si="6"/>
        <v>1</v>
      </c>
    </row>
    <row r="32" spans="1:14" x14ac:dyDescent="0.15">
      <c r="A32" s="16" t="s">
        <v>26</v>
      </c>
      <c r="B32" s="16"/>
      <c r="C32" s="16">
        <v>1</v>
      </c>
      <c r="D32" s="16">
        <v>2</v>
      </c>
      <c r="E32" s="16"/>
      <c r="F32" s="16"/>
      <c r="G32" s="16">
        <f t="shared" si="5"/>
        <v>3</v>
      </c>
      <c r="H32" s="16" t="s">
        <v>26</v>
      </c>
      <c r="I32" s="16"/>
      <c r="J32" s="16"/>
      <c r="K32" s="16">
        <v>1</v>
      </c>
      <c r="L32" s="16"/>
      <c r="M32" s="16"/>
      <c r="N32" s="16">
        <f t="shared" si="6"/>
        <v>1</v>
      </c>
    </row>
    <row r="33" spans="1:14" x14ac:dyDescent="0.15">
      <c r="A33" s="17" t="s">
        <v>61</v>
      </c>
      <c r="B33" s="17"/>
      <c r="C33" s="17">
        <v>3</v>
      </c>
      <c r="D33" s="17"/>
      <c r="E33" s="17"/>
      <c r="F33" s="17"/>
      <c r="G33" s="17">
        <f t="shared" si="5"/>
        <v>3</v>
      </c>
      <c r="H33" s="17" t="s">
        <v>61</v>
      </c>
      <c r="I33" s="17"/>
      <c r="J33" s="17">
        <v>1</v>
      </c>
      <c r="K33" s="17"/>
      <c r="L33" s="17"/>
      <c r="M33" s="17"/>
      <c r="N33" s="17">
        <f t="shared" si="6"/>
        <v>1</v>
      </c>
    </row>
    <row r="40" spans="1:14" x14ac:dyDescent="0.15">
      <c r="A40" s="15" t="s">
        <v>69</v>
      </c>
      <c r="B40" s="15" t="s">
        <v>7</v>
      </c>
      <c r="C40" s="15" t="s">
        <v>8</v>
      </c>
      <c r="D40" s="15" t="s">
        <v>9</v>
      </c>
      <c r="E40" s="15" t="s">
        <v>10</v>
      </c>
      <c r="F40" s="15" t="s">
        <v>11</v>
      </c>
      <c r="G40" s="15" t="s">
        <v>56</v>
      </c>
      <c r="H40" s="15" t="s">
        <v>70</v>
      </c>
      <c r="I40" s="15" t="s">
        <v>7</v>
      </c>
      <c r="J40" s="15" t="s">
        <v>8</v>
      </c>
      <c r="K40" s="15" t="s">
        <v>9</v>
      </c>
      <c r="L40" s="15" t="s">
        <v>10</v>
      </c>
      <c r="M40" s="15" t="s">
        <v>11</v>
      </c>
      <c r="N40" s="15" t="s">
        <v>56</v>
      </c>
    </row>
    <row r="41" spans="1:14" x14ac:dyDescent="0.15">
      <c r="A41" s="16" t="s">
        <v>64</v>
      </c>
      <c r="B41" s="16">
        <v>24</v>
      </c>
      <c r="C41" s="16">
        <v>2</v>
      </c>
      <c r="D41" s="16">
        <v>2</v>
      </c>
      <c r="E41" s="16">
        <v>2</v>
      </c>
      <c r="F41" s="16"/>
      <c r="G41" s="16">
        <f>SUM(B41:F41)</f>
        <v>30</v>
      </c>
      <c r="H41" s="16" t="s">
        <v>64</v>
      </c>
      <c r="I41" s="16">
        <v>4</v>
      </c>
      <c r="J41" s="16"/>
      <c r="K41" s="16">
        <v>1</v>
      </c>
      <c r="L41" s="16"/>
      <c r="M41" s="16"/>
      <c r="N41" s="16">
        <f>SUM(I41:M41)</f>
        <v>5</v>
      </c>
    </row>
    <row r="42" spans="1:14" x14ac:dyDescent="0.15">
      <c r="A42" s="16" t="s">
        <v>59</v>
      </c>
      <c r="B42" s="16">
        <v>25</v>
      </c>
      <c r="C42" s="16">
        <v>1</v>
      </c>
      <c r="D42" s="16">
        <v>3</v>
      </c>
      <c r="E42" s="16">
        <v>1</v>
      </c>
      <c r="F42" s="16"/>
      <c r="G42" s="16">
        <f t="shared" ref="G42:G46" si="7">SUM(B42:F42)</f>
        <v>30</v>
      </c>
      <c r="H42" s="16" t="s">
        <v>59</v>
      </c>
      <c r="I42" s="16">
        <v>5</v>
      </c>
      <c r="J42" s="16"/>
      <c r="K42" s="16"/>
      <c r="L42" s="16"/>
      <c r="M42" s="16"/>
      <c r="N42" s="16">
        <f t="shared" ref="N42:N46" si="8">SUM(I42:M42)</f>
        <v>5</v>
      </c>
    </row>
    <row r="43" spans="1:14" x14ac:dyDescent="0.15">
      <c r="A43" s="16" t="s">
        <v>60</v>
      </c>
      <c r="B43" s="16">
        <v>24</v>
      </c>
      <c r="C43" s="16">
        <v>1</v>
      </c>
      <c r="D43" s="16">
        <v>5</v>
      </c>
      <c r="E43" s="16"/>
      <c r="F43" s="16"/>
      <c r="G43" s="16">
        <f t="shared" si="7"/>
        <v>30</v>
      </c>
      <c r="H43" s="16" t="s">
        <v>60</v>
      </c>
      <c r="I43" s="16">
        <v>3</v>
      </c>
      <c r="J43" s="16"/>
      <c r="K43" s="16">
        <v>2</v>
      </c>
      <c r="L43" s="16"/>
      <c r="M43" s="16"/>
      <c r="N43" s="16">
        <f t="shared" si="8"/>
        <v>5</v>
      </c>
    </row>
    <row r="44" spans="1:14" x14ac:dyDescent="0.15">
      <c r="A44" s="16" t="s">
        <v>25</v>
      </c>
      <c r="B44" s="16">
        <v>26</v>
      </c>
      <c r="C44" s="16"/>
      <c r="D44" s="16">
        <v>3</v>
      </c>
      <c r="E44" s="16">
        <v>1</v>
      </c>
      <c r="F44" s="16"/>
      <c r="G44" s="16">
        <f t="shared" si="7"/>
        <v>30</v>
      </c>
      <c r="H44" s="16" t="s">
        <v>25</v>
      </c>
      <c r="I44" s="16">
        <v>5</v>
      </c>
      <c r="J44" s="16"/>
      <c r="K44" s="16"/>
      <c r="L44" s="16"/>
      <c r="M44" s="16"/>
      <c r="N44" s="16">
        <f t="shared" si="8"/>
        <v>5</v>
      </c>
    </row>
    <row r="45" spans="1:14" x14ac:dyDescent="0.15">
      <c r="A45" s="16" t="s">
        <v>26</v>
      </c>
      <c r="B45" s="16">
        <v>24</v>
      </c>
      <c r="C45" s="16"/>
      <c r="D45" s="16">
        <v>6</v>
      </c>
      <c r="E45" s="16"/>
      <c r="F45" s="16"/>
      <c r="G45" s="16">
        <f t="shared" si="7"/>
        <v>30</v>
      </c>
      <c r="H45" s="16" t="s">
        <v>26</v>
      </c>
      <c r="I45" s="16">
        <v>2</v>
      </c>
      <c r="J45" s="16"/>
      <c r="K45" s="16">
        <v>3</v>
      </c>
      <c r="L45" s="16"/>
      <c r="M45" s="16"/>
      <c r="N45" s="16">
        <f t="shared" si="8"/>
        <v>5</v>
      </c>
    </row>
    <row r="46" spans="1:14" x14ac:dyDescent="0.15">
      <c r="A46" s="17" t="s">
        <v>61</v>
      </c>
      <c r="B46" s="17">
        <v>25</v>
      </c>
      <c r="C46" s="17">
        <v>2</v>
      </c>
      <c r="D46" s="17">
        <v>3</v>
      </c>
      <c r="E46" s="17"/>
      <c r="F46" s="17"/>
      <c r="G46" s="17">
        <f t="shared" si="7"/>
        <v>30</v>
      </c>
      <c r="H46" s="17" t="s">
        <v>61</v>
      </c>
      <c r="I46" s="17">
        <v>2</v>
      </c>
      <c r="J46" s="17">
        <v>3</v>
      </c>
      <c r="K46" s="17"/>
      <c r="L46" s="17"/>
      <c r="M46" s="17"/>
      <c r="N46" s="17">
        <f t="shared" si="8"/>
        <v>5</v>
      </c>
    </row>
    <row r="47" spans="1:14" x14ac:dyDescent="0.15">
      <c r="A47" t="s">
        <v>71</v>
      </c>
      <c r="H47" t="s">
        <v>72</v>
      </c>
    </row>
    <row r="48" spans="1:14" x14ac:dyDescent="0.15">
      <c r="A48" t="s">
        <v>73</v>
      </c>
      <c r="H48" t="s">
        <v>74</v>
      </c>
    </row>
    <row r="49" spans="1:7" x14ac:dyDescent="0.15">
      <c r="A49" s="15" t="s">
        <v>75</v>
      </c>
      <c r="B49" s="15" t="s">
        <v>7</v>
      </c>
      <c r="C49" s="15" t="s">
        <v>8</v>
      </c>
      <c r="D49" s="15" t="s">
        <v>9</v>
      </c>
      <c r="E49" s="15" t="s">
        <v>10</v>
      </c>
      <c r="F49" s="15" t="s">
        <v>11</v>
      </c>
      <c r="G49" s="15" t="s">
        <v>56</v>
      </c>
    </row>
    <row r="50" spans="1:7" x14ac:dyDescent="0.15">
      <c r="A50" s="16" t="s">
        <v>64</v>
      </c>
      <c r="B50" s="16">
        <v>11</v>
      </c>
      <c r="C50" s="16">
        <v>1</v>
      </c>
      <c r="D50" s="16"/>
      <c r="E50" s="16"/>
      <c r="F50" s="16"/>
      <c r="G50" s="16">
        <f>SUM(B50:F50)</f>
        <v>12</v>
      </c>
    </row>
    <row r="51" spans="1:7" x14ac:dyDescent="0.15">
      <c r="A51" s="16" t="s">
        <v>59</v>
      </c>
      <c r="B51" s="16">
        <v>7</v>
      </c>
      <c r="C51" s="16">
        <v>3</v>
      </c>
      <c r="D51" s="16">
        <v>2</v>
      </c>
      <c r="E51" s="16"/>
      <c r="F51" s="16"/>
      <c r="G51" s="16">
        <f t="shared" ref="G51:G55" si="9">SUM(B51:F51)</f>
        <v>12</v>
      </c>
    </row>
    <row r="52" spans="1:7" x14ac:dyDescent="0.15">
      <c r="A52" s="16" t="s">
        <v>60</v>
      </c>
      <c r="B52" s="16">
        <v>8</v>
      </c>
      <c r="C52" s="16">
        <v>2</v>
      </c>
      <c r="D52" s="16">
        <v>2</v>
      </c>
      <c r="E52" s="16"/>
      <c r="F52" s="16"/>
      <c r="G52" s="16">
        <f t="shared" si="9"/>
        <v>12</v>
      </c>
    </row>
    <row r="53" spans="1:7" x14ac:dyDescent="0.15">
      <c r="A53" s="16" t="s">
        <v>25</v>
      </c>
      <c r="B53" s="16">
        <v>12</v>
      </c>
      <c r="C53" s="16"/>
      <c r="D53" s="16"/>
      <c r="E53" s="16"/>
      <c r="F53" s="16"/>
      <c r="G53" s="16">
        <f t="shared" si="9"/>
        <v>12</v>
      </c>
    </row>
    <row r="54" spans="1:7" x14ac:dyDescent="0.15">
      <c r="A54" s="16" t="s">
        <v>26</v>
      </c>
      <c r="B54" s="16">
        <v>6</v>
      </c>
      <c r="C54" s="16"/>
      <c r="D54" s="16">
        <v>5</v>
      </c>
      <c r="E54" s="16">
        <v>1</v>
      </c>
      <c r="F54" s="16"/>
      <c r="G54" s="16">
        <f t="shared" si="9"/>
        <v>12</v>
      </c>
    </row>
    <row r="55" spans="1:7" x14ac:dyDescent="0.15">
      <c r="A55" s="17" t="s">
        <v>61</v>
      </c>
      <c r="B55" s="17">
        <v>9</v>
      </c>
      <c r="C55" s="17">
        <v>2</v>
      </c>
      <c r="D55" s="17">
        <v>1</v>
      </c>
      <c r="E55" s="17"/>
      <c r="F55" s="17"/>
      <c r="G55" s="17">
        <f t="shared" si="9"/>
        <v>12</v>
      </c>
    </row>
    <row r="56" spans="1:7" x14ac:dyDescent="0.15">
      <c r="A56" t="s">
        <v>76</v>
      </c>
    </row>
    <row r="57" spans="1:7" x14ac:dyDescent="0.15">
      <c r="A57" t="s">
        <v>77</v>
      </c>
    </row>
    <row r="58" spans="1:7" x14ac:dyDescent="0.15">
      <c r="A58" s="15" t="s">
        <v>78</v>
      </c>
      <c r="B58" s="15" t="s">
        <v>7</v>
      </c>
      <c r="C58" s="15" t="s">
        <v>8</v>
      </c>
      <c r="D58" s="15" t="s">
        <v>9</v>
      </c>
      <c r="E58" s="15" t="s">
        <v>10</v>
      </c>
      <c r="F58" s="15" t="s">
        <v>11</v>
      </c>
      <c r="G58" s="15" t="s">
        <v>56</v>
      </c>
    </row>
    <row r="59" spans="1:7" x14ac:dyDescent="0.15">
      <c r="A59" s="16" t="s">
        <v>64</v>
      </c>
      <c r="B59" s="16">
        <v>5</v>
      </c>
      <c r="C59" s="16">
        <v>1</v>
      </c>
      <c r="D59" s="16"/>
      <c r="E59" s="16">
        <v>1</v>
      </c>
      <c r="F59" s="16"/>
      <c r="G59" s="16">
        <f>SUM(B59:F59)</f>
        <v>7</v>
      </c>
    </row>
    <row r="60" spans="1:7" x14ac:dyDescent="0.15">
      <c r="A60" s="16" t="s">
        <v>59</v>
      </c>
      <c r="B60" s="16">
        <v>4</v>
      </c>
      <c r="C60" s="16">
        <v>1</v>
      </c>
      <c r="D60" s="16">
        <v>2</v>
      </c>
      <c r="E60" s="16"/>
      <c r="F60" s="16"/>
      <c r="G60" s="16">
        <f t="shared" ref="G60:G64" si="10">SUM(B60:F60)</f>
        <v>7</v>
      </c>
    </row>
    <row r="61" spans="1:7" x14ac:dyDescent="0.15">
      <c r="A61" s="16" t="s">
        <v>60</v>
      </c>
      <c r="B61" s="16">
        <v>4</v>
      </c>
      <c r="C61" s="16">
        <v>1</v>
      </c>
      <c r="D61" s="16">
        <v>2</v>
      </c>
      <c r="E61" s="16"/>
      <c r="F61" s="16"/>
      <c r="G61" s="16">
        <f t="shared" si="10"/>
        <v>7</v>
      </c>
    </row>
    <row r="62" spans="1:7" x14ac:dyDescent="0.15">
      <c r="A62" s="16" t="s">
        <v>25</v>
      </c>
      <c r="B62" s="16">
        <v>6</v>
      </c>
      <c r="C62" s="16"/>
      <c r="D62" s="16">
        <v>1</v>
      </c>
      <c r="E62" s="16"/>
      <c r="F62" s="16"/>
      <c r="G62" s="16">
        <f t="shared" si="10"/>
        <v>7</v>
      </c>
    </row>
    <row r="63" spans="1:7" x14ac:dyDescent="0.15">
      <c r="A63" s="16" t="s">
        <v>26</v>
      </c>
      <c r="B63" s="16">
        <v>4</v>
      </c>
      <c r="C63" s="16">
        <v>1</v>
      </c>
      <c r="D63" s="16">
        <v>2</v>
      </c>
      <c r="E63" s="16"/>
      <c r="F63" s="16"/>
      <c r="G63" s="16">
        <f t="shared" si="10"/>
        <v>7</v>
      </c>
    </row>
    <row r="64" spans="1:7" x14ac:dyDescent="0.15">
      <c r="A64" s="17" t="s">
        <v>61</v>
      </c>
      <c r="B64" s="17">
        <v>4</v>
      </c>
      <c r="C64" s="17">
        <v>1</v>
      </c>
      <c r="D64" s="17">
        <v>2</v>
      </c>
      <c r="E64" s="17"/>
      <c r="F64" s="17"/>
      <c r="G64" s="17">
        <f t="shared" si="10"/>
        <v>7</v>
      </c>
    </row>
    <row r="65" spans="1:14" x14ac:dyDescent="0.15">
      <c r="A65" t="s">
        <v>79</v>
      </c>
    </row>
    <row r="66" spans="1:14" x14ac:dyDescent="0.15">
      <c r="A66" t="s">
        <v>80</v>
      </c>
    </row>
    <row r="67" spans="1:14" x14ac:dyDescent="0.15">
      <c r="A67" s="15" t="s">
        <v>81</v>
      </c>
      <c r="B67" s="15" t="s">
        <v>7</v>
      </c>
      <c r="C67" s="15" t="s">
        <v>8</v>
      </c>
      <c r="D67" s="15" t="s">
        <v>9</v>
      </c>
      <c r="E67" s="15" t="s">
        <v>10</v>
      </c>
      <c r="F67" s="15" t="s">
        <v>11</v>
      </c>
      <c r="G67" s="15" t="s">
        <v>56</v>
      </c>
    </row>
    <row r="68" spans="1:14" x14ac:dyDescent="0.15">
      <c r="A68" s="16" t="s">
        <v>64</v>
      </c>
      <c r="B68" s="16">
        <v>16</v>
      </c>
      <c r="C68" s="16">
        <v>2</v>
      </c>
      <c r="D68" s="16">
        <v>3</v>
      </c>
      <c r="E68" s="16"/>
      <c r="F68" s="16"/>
      <c r="G68" s="16">
        <f>SUM(B68:F68)</f>
        <v>21</v>
      </c>
    </row>
    <row r="69" spans="1:14" x14ac:dyDescent="0.15">
      <c r="A69" s="16" t="s">
        <v>59</v>
      </c>
      <c r="B69" s="16">
        <v>14</v>
      </c>
      <c r="C69" s="16">
        <v>2</v>
      </c>
      <c r="D69" s="16">
        <v>4</v>
      </c>
      <c r="E69" s="16">
        <v>1</v>
      </c>
      <c r="F69" s="16"/>
      <c r="G69" s="16">
        <f t="shared" ref="G69:G73" si="11">SUM(B69:F69)</f>
        <v>21</v>
      </c>
    </row>
    <row r="70" spans="1:14" x14ac:dyDescent="0.15">
      <c r="A70" s="16" t="s">
        <v>60</v>
      </c>
      <c r="B70" s="16">
        <v>17</v>
      </c>
      <c r="C70" s="16">
        <v>2</v>
      </c>
      <c r="D70" s="16">
        <v>2</v>
      </c>
      <c r="E70" s="16"/>
      <c r="F70" s="16"/>
      <c r="G70" s="16">
        <f t="shared" si="11"/>
        <v>21</v>
      </c>
    </row>
    <row r="71" spans="1:14" x14ac:dyDescent="0.15">
      <c r="A71" s="16" t="s">
        <v>25</v>
      </c>
      <c r="B71" s="16">
        <v>19</v>
      </c>
      <c r="C71" s="16"/>
      <c r="D71" s="16">
        <v>2</v>
      </c>
      <c r="E71" s="16"/>
      <c r="F71" s="16"/>
      <c r="G71" s="16">
        <f t="shared" si="11"/>
        <v>21</v>
      </c>
    </row>
    <row r="72" spans="1:14" x14ac:dyDescent="0.15">
      <c r="A72" s="16" t="s">
        <v>26</v>
      </c>
      <c r="B72" s="16">
        <v>16</v>
      </c>
      <c r="C72" s="16">
        <v>1</v>
      </c>
      <c r="D72" s="16">
        <v>3</v>
      </c>
      <c r="E72" s="16">
        <v>1</v>
      </c>
      <c r="F72" s="16"/>
      <c r="G72" s="16">
        <f t="shared" si="11"/>
        <v>21</v>
      </c>
    </row>
    <row r="73" spans="1:14" x14ac:dyDescent="0.15">
      <c r="A73" s="17" t="s">
        <v>61</v>
      </c>
      <c r="B73" s="17">
        <v>16</v>
      </c>
      <c r="C73" s="17">
        <v>4</v>
      </c>
      <c r="D73" s="17">
        <v>1</v>
      </c>
      <c r="E73" s="17"/>
      <c r="F73" s="17"/>
      <c r="G73" s="17">
        <f t="shared" si="11"/>
        <v>21</v>
      </c>
    </row>
    <row r="74" spans="1:14" x14ac:dyDescent="0.15">
      <c r="A74" t="s">
        <v>82</v>
      </c>
    </row>
    <row r="75" spans="1:14" x14ac:dyDescent="0.15">
      <c r="A75" t="s">
        <v>83</v>
      </c>
    </row>
    <row r="80" spans="1:14" x14ac:dyDescent="0.15">
      <c r="A80" s="15" t="s">
        <v>84</v>
      </c>
      <c r="B80" s="15" t="s">
        <v>7</v>
      </c>
      <c r="C80" s="15" t="s">
        <v>8</v>
      </c>
      <c r="D80" s="15" t="s">
        <v>9</v>
      </c>
      <c r="E80" s="15" t="s">
        <v>10</v>
      </c>
      <c r="F80" s="15" t="s">
        <v>11</v>
      </c>
      <c r="G80" s="15" t="s">
        <v>56</v>
      </c>
      <c r="H80" s="15" t="s">
        <v>85</v>
      </c>
      <c r="I80" s="15" t="s">
        <v>7</v>
      </c>
      <c r="J80" s="15" t="s">
        <v>8</v>
      </c>
      <c r="K80" s="15" t="s">
        <v>9</v>
      </c>
      <c r="L80" s="15" t="s">
        <v>10</v>
      </c>
      <c r="M80" s="15" t="s">
        <v>11</v>
      </c>
      <c r="N80" s="15" t="s">
        <v>56</v>
      </c>
    </row>
    <row r="81" spans="1:14" x14ac:dyDescent="0.15">
      <c r="A81" s="16" t="s">
        <v>64</v>
      </c>
      <c r="B81" s="16">
        <v>8</v>
      </c>
      <c r="C81" s="16"/>
      <c r="D81" s="16">
        <v>1</v>
      </c>
      <c r="E81" s="16"/>
      <c r="F81" s="16"/>
      <c r="G81" s="16">
        <f>SUM(B81:F81)</f>
        <v>9</v>
      </c>
      <c r="H81" s="16" t="s">
        <v>64</v>
      </c>
      <c r="I81" s="16">
        <v>4</v>
      </c>
      <c r="J81" s="16">
        <v>1</v>
      </c>
      <c r="K81" s="16">
        <v>1</v>
      </c>
      <c r="L81" s="16"/>
      <c r="M81" s="16"/>
      <c r="N81" s="16">
        <f>SUM(I81:M81)</f>
        <v>6</v>
      </c>
    </row>
    <row r="82" spans="1:14" x14ac:dyDescent="0.15">
      <c r="A82" s="16" t="s">
        <v>59</v>
      </c>
      <c r="B82" s="16">
        <v>7</v>
      </c>
      <c r="C82" s="16">
        <v>1</v>
      </c>
      <c r="D82" s="16">
        <v>1</v>
      </c>
      <c r="E82" s="16"/>
      <c r="F82" s="16"/>
      <c r="G82" s="16">
        <f t="shared" ref="G82:G86" si="12">SUM(B82:F82)</f>
        <v>9</v>
      </c>
      <c r="H82" s="16" t="s">
        <v>59</v>
      </c>
      <c r="I82" s="16">
        <v>3</v>
      </c>
      <c r="J82" s="16">
        <v>1</v>
      </c>
      <c r="K82" s="16">
        <v>2</v>
      </c>
      <c r="L82" s="16"/>
      <c r="M82" s="16"/>
      <c r="N82" s="16">
        <f t="shared" ref="N82:N86" si="13">SUM(I82:M82)</f>
        <v>6</v>
      </c>
    </row>
    <row r="83" spans="1:14" x14ac:dyDescent="0.15">
      <c r="A83" s="16" t="s">
        <v>60</v>
      </c>
      <c r="B83" s="16">
        <v>7</v>
      </c>
      <c r="C83" s="16">
        <v>1</v>
      </c>
      <c r="D83" s="16">
        <v>1</v>
      </c>
      <c r="E83" s="16"/>
      <c r="F83" s="16"/>
      <c r="G83" s="16">
        <f t="shared" si="12"/>
        <v>9</v>
      </c>
      <c r="H83" s="16" t="s">
        <v>60</v>
      </c>
      <c r="I83" s="16">
        <v>4</v>
      </c>
      <c r="J83" s="16">
        <v>1</v>
      </c>
      <c r="K83" s="16">
        <v>1</v>
      </c>
      <c r="L83" s="16"/>
      <c r="M83" s="16"/>
      <c r="N83" s="16">
        <f t="shared" si="13"/>
        <v>6</v>
      </c>
    </row>
    <row r="84" spans="1:14" x14ac:dyDescent="0.15">
      <c r="A84" s="16" t="s">
        <v>25</v>
      </c>
      <c r="B84" s="16">
        <v>9</v>
      </c>
      <c r="C84" s="16"/>
      <c r="D84" s="16"/>
      <c r="E84" s="16"/>
      <c r="F84" s="16"/>
      <c r="G84" s="16">
        <f t="shared" si="12"/>
        <v>9</v>
      </c>
      <c r="H84" s="16" t="s">
        <v>25</v>
      </c>
      <c r="I84" s="16">
        <v>6</v>
      </c>
      <c r="J84" s="16"/>
      <c r="K84" s="16"/>
      <c r="L84" s="16"/>
      <c r="M84" s="16"/>
      <c r="N84" s="16">
        <f t="shared" si="13"/>
        <v>6</v>
      </c>
    </row>
    <row r="85" spans="1:14" x14ac:dyDescent="0.15">
      <c r="A85" s="16" t="s">
        <v>26</v>
      </c>
      <c r="B85" s="16">
        <v>6</v>
      </c>
      <c r="C85" s="16"/>
      <c r="D85" s="16">
        <v>3</v>
      </c>
      <c r="E85" s="16"/>
      <c r="F85" s="16"/>
      <c r="G85" s="16">
        <f t="shared" si="12"/>
        <v>9</v>
      </c>
      <c r="H85" s="16" t="s">
        <v>26</v>
      </c>
      <c r="I85" s="16">
        <v>4</v>
      </c>
      <c r="J85" s="16"/>
      <c r="K85" s="16">
        <v>1</v>
      </c>
      <c r="L85" s="16">
        <v>1</v>
      </c>
      <c r="M85" s="16"/>
      <c r="N85" s="16">
        <f t="shared" si="13"/>
        <v>6</v>
      </c>
    </row>
    <row r="86" spans="1:14" x14ac:dyDescent="0.15">
      <c r="A86" s="17" t="s">
        <v>61</v>
      </c>
      <c r="B86" s="17">
        <v>8</v>
      </c>
      <c r="C86" s="17"/>
      <c r="D86" s="17">
        <v>1</v>
      </c>
      <c r="E86" s="17"/>
      <c r="F86" s="17"/>
      <c r="G86" s="17">
        <f t="shared" si="12"/>
        <v>9</v>
      </c>
      <c r="H86" s="17" t="s">
        <v>61</v>
      </c>
      <c r="I86" s="17">
        <v>3</v>
      </c>
      <c r="J86" s="17">
        <v>1</v>
      </c>
      <c r="K86" s="17">
        <v>2</v>
      </c>
      <c r="L86" s="17"/>
      <c r="M86" s="17"/>
      <c r="N86" s="17">
        <f t="shared" si="13"/>
        <v>6</v>
      </c>
    </row>
    <row r="87" spans="1:14" x14ac:dyDescent="0.15">
      <c r="A87" t="s">
        <v>86</v>
      </c>
      <c r="H87" t="s">
        <v>87</v>
      </c>
    </row>
    <row r="89" spans="1:14" x14ac:dyDescent="0.15">
      <c r="A89" s="15" t="s">
        <v>88</v>
      </c>
      <c r="B89" s="15" t="s">
        <v>7</v>
      </c>
      <c r="C89" s="15" t="s">
        <v>8</v>
      </c>
      <c r="D89" s="15" t="s">
        <v>9</v>
      </c>
      <c r="E89" s="15" t="s">
        <v>10</v>
      </c>
      <c r="F89" s="15" t="s">
        <v>11</v>
      </c>
      <c r="G89" s="15" t="s">
        <v>56</v>
      </c>
      <c r="H89" s="15" t="s">
        <v>89</v>
      </c>
      <c r="I89" s="15" t="s">
        <v>7</v>
      </c>
      <c r="J89" s="15" t="s">
        <v>8</v>
      </c>
      <c r="K89" s="15" t="s">
        <v>9</v>
      </c>
      <c r="L89" s="15" t="s">
        <v>10</v>
      </c>
      <c r="M89" s="15" t="s">
        <v>11</v>
      </c>
      <c r="N89" s="15" t="s">
        <v>56</v>
      </c>
    </row>
    <row r="90" spans="1:14" x14ac:dyDescent="0.15">
      <c r="A90" s="16" t="s">
        <v>64</v>
      </c>
      <c r="B90" s="16">
        <v>6</v>
      </c>
      <c r="C90" s="16"/>
      <c r="D90" s="16"/>
      <c r="E90" s="16"/>
      <c r="F90" s="16"/>
      <c r="G90" s="16">
        <f>SUM(B90:F90)</f>
        <v>6</v>
      </c>
      <c r="H90" s="16" t="s">
        <v>64</v>
      </c>
      <c r="I90" s="16">
        <v>2</v>
      </c>
      <c r="J90" s="16"/>
      <c r="K90" s="16"/>
      <c r="L90" s="16"/>
      <c r="M90" s="16"/>
      <c r="N90" s="16">
        <f>SUM(I90:M90)</f>
        <v>2</v>
      </c>
    </row>
    <row r="91" spans="1:14" x14ac:dyDescent="0.15">
      <c r="A91" s="16" t="s">
        <v>59</v>
      </c>
      <c r="B91" s="16">
        <v>3</v>
      </c>
      <c r="C91" s="16">
        <v>1</v>
      </c>
      <c r="D91" s="16">
        <v>2</v>
      </c>
      <c r="E91" s="16"/>
      <c r="F91" s="16"/>
      <c r="G91" s="16">
        <f t="shared" ref="G91:G95" si="14">SUM(B91:F91)</f>
        <v>6</v>
      </c>
      <c r="H91" s="16" t="s">
        <v>59</v>
      </c>
      <c r="I91" s="16">
        <v>2</v>
      </c>
      <c r="J91" s="16"/>
      <c r="K91" s="16"/>
      <c r="L91" s="16"/>
      <c r="M91" s="16"/>
      <c r="N91" s="16">
        <f t="shared" ref="N91:N95" si="15">SUM(I91:M91)</f>
        <v>2</v>
      </c>
    </row>
    <row r="92" spans="1:14" x14ac:dyDescent="0.15">
      <c r="A92" s="16" t="s">
        <v>60</v>
      </c>
      <c r="B92" s="16">
        <v>4</v>
      </c>
      <c r="C92" s="16">
        <v>1</v>
      </c>
      <c r="D92" s="16">
        <v>1</v>
      </c>
      <c r="E92" s="16"/>
      <c r="F92" s="16"/>
      <c r="G92" s="16">
        <f t="shared" si="14"/>
        <v>6</v>
      </c>
      <c r="H92" s="16" t="s">
        <v>60</v>
      </c>
      <c r="I92" s="16">
        <v>2</v>
      </c>
      <c r="J92" s="16"/>
      <c r="K92" s="16"/>
      <c r="L92" s="16"/>
      <c r="M92" s="16"/>
      <c r="N92" s="16">
        <f t="shared" si="15"/>
        <v>2</v>
      </c>
    </row>
    <row r="93" spans="1:14" x14ac:dyDescent="0.15">
      <c r="A93" s="16" t="s">
        <v>25</v>
      </c>
      <c r="B93" s="16">
        <v>6</v>
      </c>
      <c r="C93" s="16"/>
      <c r="D93" s="16"/>
      <c r="E93" s="16"/>
      <c r="F93" s="16"/>
      <c r="G93" s="16">
        <f t="shared" si="14"/>
        <v>6</v>
      </c>
      <c r="H93" s="16" t="s">
        <v>25</v>
      </c>
      <c r="I93" s="16">
        <v>2</v>
      </c>
      <c r="J93" s="16"/>
      <c r="K93" s="16"/>
      <c r="L93" s="16"/>
      <c r="M93" s="16"/>
      <c r="N93" s="16">
        <f t="shared" si="15"/>
        <v>2</v>
      </c>
    </row>
    <row r="94" spans="1:14" x14ac:dyDescent="0.15">
      <c r="A94" s="16" t="s">
        <v>26</v>
      </c>
      <c r="B94" s="16">
        <v>4</v>
      </c>
      <c r="C94" s="16"/>
      <c r="D94" s="16">
        <v>2</v>
      </c>
      <c r="E94" s="16"/>
      <c r="F94" s="16"/>
      <c r="G94" s="16">
        <f t="shared" si="14"/>
        <v>6</v>
      </c>
      <c r="H94" s="16" t="s">
        <v>26</v>
      </c>
      <c r="I94" s="16">
        <v>2</v>
      </c>
      <c r="J94" s="16"/>
      <c r="K94" s="16"/>
      <c r="L94" s="16"/>
      <c r="M94" s="16"/>
      <c r="N94" s="16">
        <f t="shared" si="15"/>
        <v>2</v>
      </c>
    </row>
    <row r="95" spans="1:14" x14ac:dyDescent="0.15">
      <c r="A95" s="17" t="s">
        <v>61</v>
      </c>
      <c r="B95" s="17">
        <v>4</v>
      </c>
      <c r="C95" s="17">
        <v>1</v>
      </c>
      <c r="D95" s="17">
        <v>1</v>
      </c>
      <c r="E95" s="17"/>
      <c r="F95" s="17"/>
      <c r="G95" s="17">
        <f t="shared" si="14"/>
        <v>6</v>
      </c>
      <c r="H95" s="17" t="s">
        <v>61</v>
      </c>
      <c r="I95" s="17">
        <v>2</v>
      </c>
      <c r="J95" s="17"/>
      <c r="K95" s="17"/>
      <c r="L95" s="17"/>
      <c r="M95" s="17"/>
      <c r="N95" s="17">
        <f t="shared" si="15"/>
        <v>2</v>
      </c>
    </row>
    <row r="96" spans="1:14" x14ac:dyDescent="0.15">
      <c r="A96" t="s">
        <v>90</v>
      </c>
    </row>
    <row r="98" spans="1:14" x14ac:dyDescent="0.15">
      <c r="A98" s="15" t="s">
        <v>91</v>
      </c>
      <c r="B98" s="15" t="s">
        <v>7</v>
      </c>
      <c r="C98" s="15" t="s">
        <v>8</v>
      </c>
      <c r="D98" s="15" t="s">
        <v>9</v>
      </c>
      <c r="E98" s="15" t="s">
        <v>10</v>
      </c>
      <c r="F98" s="15" t="s">
        <v>11</v>
      </c>
      <c r="G98" s="15" t="s">
        <v>56</v>
      </c>
      <c r="H98" s="15" t="s">
        <v>92</v>
      </c>
      <c r="I98" s="15" t="s">
        <v>7</v>
      </c>
      <c r="J98" s="15" t="s">
        <v>8</v>
      </c>
      <c r="K98" s="15" t="s">
        <v>9</v>
      </c>
      <c r="L98" s="15" t="s">
        <v>10</v>
      </c>
      <c r="M98" s="15" t="s">
        <v>11</v>
      </c>
      <c r="N98" s="15" t="s">
        <v>56</v>
      </c>
    </row>
    <row r="99" spans="1:14" x14ac:dyDescent="0.15">
      <c r="A99" s="16" t="s">
        <v>64</v>
      </c>
      <c r="B99" s="16">
        <v>8</v>
      </c>
      <c r="C99" s="16"/>
      <c r="D99" s="16"/>
      <c r="E99" s="16"/>
      <c r="F99" s="16"/>
      <c r="G99" s="16">
        <f>SUM(B99:F99)</f>
        <v>8</v>
      </c>
      <c r="H99" s="16" t="s">
        <v>64</v>
      </c>
      <c r="I99" s="16">
        <v>1</v>
      </c>
      <c r="J99" s="16"/>
      <c r="K99" s="16"/>
      <c r="L99" s="16"/>
      <c r="M99" s="16"/>
      <c r="N99" s="16">
        <f>SUM(I99:M99)</f>
        <v>1</v>
      </c>
    </row>
    <row r="100" spans="1:14" x14ac:dyDescent="0.15">
      <c r="A100" s="16" t="s">
        <v>59</v>
      </c>
      <c r="B100" s="16">
        <v>6</v>
      </c>
      <c r="C100" s="16">
        <v>1</v>
      </c>
      <c r="D100" s="16">
        <v>1</v>
      </c>
      <c r="E100" s="16"/>
      <c r="F100" s="16"/>
      <c r="G100" s="16">
        <f t="shared" ref="G100:G104" si="16">SUM(B100:F100)</f>
        <v>8</v>
      </c>
      <c r="H100" s="16" t="s">
        <v>59</v>
      </c>
      <c r="I100" s="16">
        <v>1</v>
      </c>
      <c r="J100" s="16"/>
      <c r="K100" s="16"/>
      <c r="L100" s="16"/>
      <c r="M100" s="16"/>
      <c r="N100" s="16">
        <f t="shared" ref="N100:N104" si="17">SUM(I100:M100)</f>
        <v>1</v>
      </c>
    </row>
    <row r="101" spans="1:14" x14ac:dyDescent="0.15">
      <c r="A101" s="16" t="s">
        <v>60</v>
      </c>
      <c r="B101" s="16">
        <v>7</v>
      </c>
      <c r="C101" s="16">
        <v>1</v>
      </c>
      <c r="D101" s="16"/>
      <c r="E101" s="16"/>
      <c r="F101" s="16"/>
      <c r="G101" s="16">
        <f t="shared" si="16"/>
        <v>8</v>
      </c>
      <c r="H101" s="16" t="s">
        <v>60</v>
      </c>
      <c r="I101" s="16">
        <v>1</v>
      </c>
      <c r="J101" s="16"/>
      <c r="K101" s="16"/>
      <c r="L101" s="16"/>
      <c r="M101" s="16"/>
      <c r="N101" s="16">
        <f t="shared" si="17"/>
        <v>1</v>
      </c>
    </row>
    <row r="102" spans="1:14" x14ac:dyDescent="0.15">
      <c r="A102" s="16" t="s">
        <v>25</v>
      </c>
      <c r="B102" s="16">
        <v>7</v>
      </c>
      <c r="C102" s="16"/>
      <c r="D102" s="16">
        <v>1</v>
      </c>
      <c r="E102" s="16"/>
      <c r="F102" s="16"/>
      <c r="G102" s="16">
        <f t="shared" si="16"/>
        <v>8</v>
      </c>
      <c r="H102" s="16" t="s">
        <v>25</v>
      </c>
      <c r="I102" s="16">
        <v>1</v>
      </c>
      <c r="J102" s="16"/>
      <c r="K102" s="16"/>
      <c r="L102" s="16"/>
      <c r="M102" s="16"/>
      <c r="N102" s="16">
        <f t="shared" si="17"/>
        <v>1</v>
      </c>
    </row>
    <row r="103" spans="1:14" x14ac:dyDescent="0.15">
      <c r="A103" s="16" t="s">
        <v>26</v>
      </c>
      <c r="B103" s="16">
        <v>6</v>
      </c>
      <c r="C103" s="16"/>
      <c r="D103" s="16">
        <v>1</v>
      </c>
      <c r="E103" s="16">
        <v>1</v>
      </c>
      <c r="F103" s="16"/>
      <c r="G103" s="16">
        <f t="shared" si="16"/>
        <v>8</v>
      </c>
      <c r="H103" s="16" t="s">
        <v>26</v>
      </c>
      <c r="I103" s="16">
        <v>1</v>
      </c>
      <c r="J103" s="16"/>
      <c r="K103" s="16"/>
      <c r="L103" s="16"/>
      <c r="M103" s="16"/>
      <c r="N103" s="16">
        <f t="shared" si="17"/>
        <v>1</v>
      </c>
    </row>
    <row r="104" spans="1:14" x14ac:dyDescent="0.15">
      <c r="A104" s="17" t="s">
        <v>61</v>
      </c>
      <c r="B104" s="17">
        <v>5</v>
      </c>
      <c r="C104" s="17"/>
      <c r="D104" s="17">
        <v>2</v>
      </c>
      <c r="E104" s="17">
        <v>1</v>
      </c>
      <c r="F104" s="17"/>
      <c r="G104" s="17">
        <f t="shared" si="16"/>
        <v>8</v>
      </c>
      <c r="H104" s="17" t="s">
        <v>61</v>
      </c>
      <c r="I104" s="17">
        <v>1</v>
      </c>
      <c r="J104" s="17"/>
      <c r="K104" s="17"/>
      <c r="L104" s="17"/>
      <c r="M104" s="17"/>
      <c r="N104" s="17">
        <f t="shared" si="17"/>
        <v>1</v>
      </c>
    </row>
    <row r="105" spans="1:14" x14ac:dyDescent="0.15">
      <c r="A105" t="s">
        <v>93</v>
      </c>
    </row>
    <row r="106" spans="1:14" x14ac:dyDescent="0.15">
      <c r="A106" t="s">
        <v>94</v>
      </c>
    </row>
    <row r="107" spans="1:14" x14ac:dyDescent="0.15">
      <c r="A107" t="s">
        <v>95</v>
      </c>
    </row>
    <row r="108" spans="1:14" x14ac:dyDescent="0.15">
      <c r="A108" t="s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5" sqref="E25"/>
    </sheetView>
  </sheetViews>
  <sheetFormatPr defaultRowHeight="13.5" x14ac:dyDescent="0.15"/>
  <sheetData>
    <row r="1" spans="1:12" x14ac:dyDescent="0.15">
      <c r="A1" t="s">
        <v>14</v>
      </c>
      <c r="B1" t="s">
        <v>15</v>
      </c>
      <c r="C1" s="18" t="s">
        <v>56</v>
      </c>
      <c r="E1" t="s">
        <v>97</v>
      </c>
      <c r="F1" t="s">
        <v>98</v>
      </c>
      <c r="G1" s="18" t="s">
        <v>56</v>
      </c>
    </row>
    <row r="2" spans="1:12" x14ac:dyDescent="0.15">
      <c r="A2">
        <v>15</v>
      </c>
      <c r="B2">
        <v>28</v>
      </c>
      <c r="C2" s="19">
        <f>A2+B2</f>
        <v>43</v>
      </c>
      <c r="E2">
        <v>6</v>
      </c>
      <c r="F2">
        <v>37</v>
      </c>
      <c r="G2" s="19">
        <f>E2+F2</f>
        <v>43</v>
      </c>
    </row>
    <row r="3" spans="1:12" x14ac:dyDescent="0.15">
      <c r="A3" t="s">
        <v>18</v>
      </c>
      <c r="B3" t="s">
        <v>19</v>
      </c>
      <c r="C3" t="s">
        <v>36</v>
      </c>
      <c r="D3" t="s">
        <v>38</v>
      </c>
      <c r="E3" t="s">
        <v>39</v>
      </c>
      <c r="F3" t="s">
        <v>34</v>
      </c>
      <c r="G3" t="s">
        <v>99</v>
      </c>
      <c r="H3" s="18" t="s">
        <v>56</v>
      </c>
    </row>
    <row r="4" spans="1:12" x14ac:dyDescent="0.15">
      <c r="A4">
        <v>15</v>
      </c>
      <c r="B4">
        <v>14</v>
      </c>
      <c r="C4">
        <v>5</v>
      </c>
      <c r="D4">
        <v>1</v>
      </c>
      <c r="E4">
        <v>1</v>
      </c>
      <c r="F4">
        <v>7</v>
      </c>
      <c r="H4" s="19">
        <f>SUM(A4:G4)</f>
        <v>43</v>
      </c>
    </row>
    <row r="5" spans="1:12" x14ac:dyDescent="0.1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100</v>
      </c>
      <c r="I5" s="18" t="s">
        <v>56</v>
      </c>
    </row>
    <row r="6" spans="1:12" x14ac:dyDescent="0.15">
      <c r="A6">
        <v>1</v>
      </c>
      <c r="B6">
        <v>1</v>
      </c>
      <c r="C6">
        <v>1</v>
      </c>
      <c r="D6">
        <v>10</v>
      </c>
      <c r="E6">
        <v>5</v>
      </c>
      <c r="F6">
        <v>14</v>
      </c>
      <c r="G6">
        <v>10</v>
      </c>
      <c r="H6">
        <v>1</v>
      </c>
      <c r="I6" s="19">
        <f>SUM(A6:H6)</f>
        <v>43</v>
      </c>
    </row>
    <row r="7" spans="1:12" x14ac:dyDescent="0.15">
      <c r="A7" t="s">
        <v>22</v>
      </c>
      <c r="B7" t="s">
        <v>23</v>
      </c>
      <c r="C7" t="s">
        <v>24</v>
      </c>
      <c r="D7" t="s">
        <v>101</v>
      </c>
      <c r="E7" t="s">
        <v>102</v>
      </c>
      <c r="F7" t="s">
        <v>103</v>
      </c>
      <c r="G7" s="19" t="s">
        <v>56</v>
      </c>
    </row>
    <row r="8" spans="1:12" x14ac:dyDescent="0.15">
      <c r="A8">
        <v>28</v>
      </c>
      <c r="B8">
        <v>8</v>
      </c>
      <c r="C8">
        <v>5</v>
      </c>
      <c r="E8">
        <v>1</v>
      </c>
      <c r="F8">
        <v>1</v>
      </c>
      <c r="G8" s="19">
        <f>SUM(A8:F8)</f>
        <v>43</v>
      </c>
    </row>
    <row r="9" spans="1:12" x14ac:dyDescent="0.15">
      <c r="A9" t="s">
        <v>20</v>
      </c>
      <c r="B9" t="s">
        <v>104</v>
      </c>
      <c r="C9" t="s">
        <v>105</v>
      </c>
      <c r="D9" t="s">
        <v>106</v>
      </c>
      <c r="E9" t="s">
        <v>107</v>
      </c>
      <c r="F9" t="s">
        <v>108</v>
      </c>
      <c r="L9" s="18" t="s">
        <v>56</v>
      </c>
    </row>
    <row r="10" spans="1:12" x14ac:dyDescent="0.15">
      <c r="A10">
        <v>31</v>
      </c>
      <c r="B10">
        <v>1</v>
      </c>
      <c r="C10">
        <v>1</v>
      </c>
      <c r="D10">
        <v>1</v>
      </c>
      <c r="E10">
        <v>1</v>
      </c>
      <c r="F10">
        <v>1</v>
      </c>
      <c r="L10" s="19">
        <f>SUM(A10:K10)+SUM(A12:K12)+SUM(A14:K14)</f>
        <v>43</v>
      </c>
    </row>
    <row r="11" spans="1:12" x14ac:dyDescent="0.15">
      <c r="A11" t="s">
        <v>35</v>
      </c>
      <c r="B11" t="s">
        <v>109</v>
      </c>
    </row>
    <row r="12" spans="1:12" x14ac:dyDescent="0.15">
      <c r="A12">
        <v>1</v>
      </c>
      <c r="B12">
        <v>1</v>
      </c>
    </row>
    <row r="13" spans="1:12" x14ac:dyDescent="0.15">
      <c r="A13" t="s">
        <v>37</v>
      </c>
      <c r="B13" t="s">
        <v>110</v>
      </c>
      <c r="C13" t="s">
        <v>111</v>
      </c>
      <c r="D13" t="s">
        <v>112</v>
      </c>
      <c r="E13" t="s">
        <v>113</v>
      </c>
    </row>
    <row r="14" spans="1:12" x14ac:dyDescent="0.15">
      <c r="A14">
        <v>1</v>
      </c>
      <c r="B14">
        <v>1</v>
      </c>
      <c r="C14">
        <v>1</v>
      </c>
      <c r="D14">
        <v>1</v>
      </c>
      <c r="E14">
        <v>1</v>
      </c>
    </row>
    <row r="15" spans="1:12" x14ac:dyDescent="0.15">
      <c r="A15" t="s">
        <v>114</v>
      </c>
    </row>
    <row r="16" spans="1:12" s="20" customFormat="1" x14ac:dyDescent="0.15">
      <c r="A16" s="20" t="s">
        <v>27</v>
      </c>
      <c r="B16" s="20" t="s">
        <v>28</v>
      </c>
      <c r="C16" s="20" t="s">
        <v>115</v>
      </c>
      <c r="D16" s="20" t="s">
        <v>116</v>
      </c>
      <c r="E16" s="20" t="s">
        <v>117</v>
      </c>
      <c r="F16" s="20" t="s">
        <v>30</v>
      </c>
      <c r="G16" s="20" t="s">
        <v>118</v>
      </c>
      <c r="H16" s="20" t="s">
        <v>119</v>
      </c>
      <c r="I16" s="20" t="s">
        <v>120</v>
      </c>
      <c r="J16" s="20" t="s">
        <v>121</v>
      </c>
      <c r="K16" s="20" t="s">
        <v>122</v>
      </c>
    </row>
    <row r="17" spans="1:13" s="20" customFormat="1" x14ac:dyDescent="0.15">
      <c r="A17" s="20">
        <v>5</v>
      </c>
      <c r="B17" s="20">
        <v>12</v>
      </c>
      <c r="C17" s="20">
        <v>14</v>
      </c>
      <c r="D17" s="20">
        <v>15</v>
      </c>
      <c r="E17" s="20">
        <v>4</v>
      </c>
      <c r="F17" s="20">
        <v>8</v>
      </c>
      <c r="G17" s="20">
        <v>6</v>
      </c>
      <c r="H17" s="20">
        <v>1</v>
      </c>
      <c r="I17" s="20">
        <v>2</v>
      </c>
      <c r="J17" s="20">
        <v>1</v>
      </c>
      <c r="K17" s="20">
        <v>4</v>
      </c>
    </row>
    <row r="18" spans="1:13" x14ac:dyDescent="0.15">
      <c r="A18" t="s">
        <v>123</v>
      </c>
    </row>
    <row r="19" spans="1:13" s="20" customFormat="1" x14ac:dyDescent="0.15">
      <c r="A19" s="20" t="s">
        <v>25</v>
      </c>
      <c r="B19" s="20" t="s">
        <v>26</v>
      </c>
      <c r="C19" s="20" t="s">
        <v>33</v>
      </c>
      <c r="D19" s="20" t="s">
        <v>124</v>
      </c>
      <c r="E19" s="20" t="s">
        <v>125</v>
      </c>
      <c r="F19" s="20" t="s">
        <v>31</v>
      </c>
      <c r="G19" s="20" t="s">
        <v>126</v>
      </c>
      <c r="H19" s="20" t="s">
        <v>60</v>
      </c>
      <c r="I19" s="20" t="s">
        <v>127</v>
      </c>
      <c r="J19" s="20" t="s">
        <v>128</v>
      </c>
      <c r="K19" s="20" t="s">
        <v>129</v>
      </c>
      <c r="L19" s="20" t="s">
        <v>130</v>
      </c>
      <c r="M19" s="20" t="s">
        <v>131</v>
      </c>
    </row>
    <row r="20" spans="1:13" s="20" customFormat="1" x14ac:dyDescent="0.15">
      <c r="A20" s="20">
        <v>16</v>
      </c>
      <c r="B20" s="20">
        <v>9</v>
      </c>
      <c r="C20" s="20">
        <v>22</v>
      </c>
      <c r="D20" s="20">
        <v>2</v>
      </c>
      <c r="E20" s="20">
        <v>2</v>
      </c>
      <c r="F20" s="20">
        <v>8</v>
      </c>
      <c r="G20" s="20">
        <v>18</v>
      </c>
      <c r="H20" s="20">
        <v>3</v>
      </c>
      <c r="I20" s="20">
        <v>7</v>
      </c>
      <c r="J20" s="20">
        <v>3</v>
      </c>
      <c r="K20" s="20">
        <v>4</v>
      </c>
      <c r="L20" s="20">
        <v>2</v>
      </c>
      <c r="M20" s="20">
        <v>1</v>
      </c>
    </row>
    <row r="21" spans="1:13" x14ac:dyDescent="0.15">
      <c r="A21" t="s">
        <v>132</v>
      </c>
    </row>
    <row r="22" spans="1:13" s="20" customFormat="1" x14ac:dyDescent="0.15">
      <c r="A22" s="20" t="s">
        <v>49</v>
      </c>
      <c r="B22" s="20" t="s">
        <v>50</v>
      </c>
      <c r="C22" s="20" t="s">
        <v>133</v>
      </c>
      <c r="D22" s="20" t="s">
        <v>134</v>
      </c>
      <c r="E22" s="20" t="s">
        <v>53</v>
      </c>
      <c r="F22" s="20" t="s">
        <v>54</v>
      </c>
      <c r="G22" s="20" t="s">
        <v>135</v>
      </c>
      <c r="H22" s="18" t="s">
        <v>56</v>
      </c>
    </row>
    <row r="23" spans="1:13" s="20" customFormat="1" x14ac:dyDescent="0.15">
      <c r="B23" s="20">
        <v>19</v>
      </c>
      <c r="C23" s="20">
        <v>16</v>
      </c>
      <c r="D23" s="20">
        <v>6</v>
      </c>
      <c r="G23" s="20">
        <v>2</v>
      </c>
      <c r="H23" s="19">
        <f>SUM(A23:G23)</f>
        <v>43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8" sqref="E28"/>
    </sheetView>
  </sheetViews>
  <sheetFormatPr defaultRowHeight="13.5" x14ac:dyDescent="0.15"/>
  <sheetData>
    <row r="1" spans="1:14" x14ac:dyDescent="0.15">
      <c r="A1" t="s">
        <v>14</v>
      </c>
      <c r="B1" t="s">
        <v>15</v>
      </c>
      <c r="C1" s="18" t="s">
        <v>56</v>
      </c>
      <c r="E1" t="s">
        <v>97</v>
      </c>
      <c r="F1" t="s">
        <v>98</v>
      </c>
      <c r="G1" s="18" t="s">
        <v>56</v>
      </c>
    </row>
    <row r="2" spans="1:14" x14ac:dyDescent="0.15">
      <c r="A2">
        <v>11</v>
      </c>
      <c r="B2">
        <v>28</v>
      </c>
      <c r="C2" s="19">
        <f>A2+B2</f>
        <v>39</v>
      </c>
      <c r="E2">
        <v>10</v>
      </c>
      <c r="F2">
        <v>29</v>
      </c>
      <c r="G2" s="19">
        <f>E2+F2</f>
        <v>39</v>
      </c>
    </row>
    <row r="3" spans="1:14" x14ac:dyDescent="0.15">
      <c r="A3" t="s">
        <v>18</v>
      </c>
      <c r="B3" t="s">
        <v>19</v>
      </c>
      <c r="C3" t="s">
        <v>36</v>
      </c>
      <c r="D3" t="s">
        <v>38</v>
      </c>
      <c r="E3" t="s">
        <v>39</v>
      </c>
      <c r="F3" t="s">
        <v>34</v>
      </c>
      <c r="G3" t="s">
        <v>99</v>
      </c>
      <c r="H3" s="18" t="s">
        <v>56</v>
      </c>
    </row>
    <row r="4" spans="1:14" x14ac:dyDescent="0.15">
      <c r="A4">
        <v>13</v>
      </c>
      <c r="B4">
        <v>15</v>
      </c>
      <c r="C4">
        <v>1</v>
      </c>
      <c r="E4">
        <v>5</v>
      </c>
      <c r="F4">
        <v>5</v>
      </c>
      <c r="H4" s="19">
        <f>SUM(A4:G4)</f>
        <v>39</v>
      </c>
    </row>
    <row r="5" spans="1:14" x14ac:dyDescent="0.1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100</v>
      </c>
      <c r="I5" s="18" t="s">
        <v>56</v>
      </c>
    </row>
    <row r="6" spans="1:14" x14ac:dyDescent="0.15">
      <c r="A6">
        <v>5</v>
      </c>
      <c r="B6">
        <v>4</v>
      </c>
      <c r="D6">
        <v>3</v>
      </c>
      <c r="E6">
        <v>6</v>
      </c>
      <c r="F6">
        <v>14</v>
      </c>
      <c r="G6">
        <v>5</v>
      </c>
      <c r="H6">
        <v>2</v>
      </c>
      <c r="I6" s="19">
        <f>SUM(A6:H6)</f>
        <v>39</v>
      </c>
    </row>
    <row r="7" spans="1:14" x14ac:dyDescent="0.15">
      <c r="A7" t="s">
        <v>22</v>
      </c>
      <c r="B7" t="s">
        <v>23</v>
      </c>
      <c r="C7" t="s">
        <v>24</v>
      </c>
      <c r="D7" t="s">
        <v>101</v>
      </c>
      <c r="E7" t="s">
        <v>102</v>
      </c>
      <c r="F7" t="s">
        <v>136</v>
      </c>
      <c r="G7" s="19" t="s">
        <v>56</v>
      </c>
    </row>
    <row r="8" spans="1:14" x14ac:dyDescent="0.15">
      <c r="A8">
        <v>21</v>
      </c>
      <c r="B8">
        <v>7</v>
      </c>
      <c r="C8">
        <v>4</v>
      </c>
      <c r="F8">
        <v>7</v>
      </c>
      <c r="G8" s="19">
        <f>SUM(A8:F8)</f>
        <v>39</v>
      </c>
    </row>
    <row r="9" spans="1:14" x14ac:dyDescent="0.15">
      <c r="A9" t="s">
        <v>20</v>
      </c>
      <c r="B9" t="s">
        <v>104</v>
      </c>
      <c r="C9" t="s">
        <v>105</v>
      </c>
      <c r="D9" t="s">
        <v>106</v>
      </c>
      <c r="E9" t="s">
        <v>107</v>
      </c>
      <c r="F9" t="s">
        <v>108</v>
      </c>
      <c r="G9" t="s">
        <v>137</v>
      </c>
      <c r="H9" t="s">
        <v>138</v>
      </c>
      <c r="L9" s="18" t="s">
        <v>56</v>
      </c>
    </row>
    <row r="10" spans="1:14" x14ac:dyDescent="0.15">
      <c r="A10">
        <v>26</v>
      </c>
      <c r="B10">
        <v>1</v>
      </c>
      <c r="E10">
        <v>1</v>
      </c>
      <c r="G10">
        <v>1</v>
      </c>
      <c r="H10">
        <v>1</v>
      </c>
      <c r="L10" s="19">
        <f>SUM(A10:K10)+SUM(A12:K12)+SUM(A14:K14)</f>
        <v>39</v>
      </c>
    </row>
    <row r="11" spans="1:14" x14ac:dyDescent="0.15">
      <c r="A11" t="s">
        <v>35</v>
      </c>
      <c r="B11" t="s">
        <v>109</v>
      </c>
      <c r="C11" t="s">
        <v>139</v>
      </c>
    </row>
    <row r="12" spans="1:14" x14ac:dyDescent="0.15">
      <c r="A12">
        <v>3</v>
      </c>
      <c r="B12">
        <v>1</v>
      </c>
      <c r="C12">
        <v>4</v>
      </c>
    </row>
    <row r="13" spans="1:14" x14ac:dyDescent="0.15">
      <c r="A13" t="s">
        <v>37</v>
      </c>
      <c r="B13" t="s">
        <v>110</v>
      </c>
      <c r="C13" t="s">
        <v>111</v>
      </c>
      <c r="D13" t="s">
        <v>112</v>
      </c>
      <c r="E13" t="s">
        <v>113</v>
      </c>
    </row>
    <row r="14" spans="1:14" x14ac:dyDescent="0.15">
      <c r="E14">
        <v>1</v>
      </c>
    </row>
    <row r="15" spans="1:14" x14ac:dyDescent="0.15">
      <c r="A15" t="s">
        <v>114</v>
      </c>
    </row>
    <row r="16" spans="1:14" s="20" customFormat="1" x14ac:dyDescent="0.15">
      <c r="A16" s="20" t="s">
        <v>27</v>
      </c>
      <c r="B16" s="20" t="s">
        <v>28</v>
      </c>
      <c r="C16" s="20" t="s">
        <v>115</v>
      </c>
      <c r="D16" s="20" t="s">
        <v>116</v>
      </c>
      <c r="E16" s="20" t="s">
        <v>117</v>
      </c>
      <c r="F16" s="20" t="s">
        <v>30</v>
      </c>
      <c r="G16" s="20" t="s">
        <v>118</v>
      </c>
      <c r="H16" s="20" t="s">
        <v>119</v>
      </c>
      <c r="I16" s="20" t="s">
        <v>120</v>
      </c>
      <c r="J16" s="20" t="s">
        <v>121</v>
      </c>
      <c r="K16" s="20" t="s">
        <v>122</v>
      </c>
      <c r="L16" s="20" t="s">
        <v>140</v>
      </c>
      <c r="M16" s="20" t="s">
        <v>141</v>
      </c>
      <c r="N16" s="20" t="s">
        <v>142</v>
      </c>
    </row>
    <row r="17" spans="1:14" s="20" customFormat="1" x14ac:dyDescent="0.15">
      <c r="A17" s="20">
        <v>3</v>
      </c>
      <c r="B17" s="20">
        <v>9</v>
      </c>
      <c r="C17" s="20">
        <v>17</v>
      </c>
      <c r="D17" s="20">
        <v>11</v>
      </c>
      <c r="E17" s="20">
        <v>7</v>
      </c>
      <c r="F17" s="20">
        <v>9</v>
      </c>
      <c r="G17" s="20">
        <v>5</v>
      </c>
      <c r="J17" s="20">
        <v>1</v>
      </c>
      <c r="K17" s="20">
        <v>2</v>
      </c>
      <c r="L17" s="20">
        <v>1</v>
      </c>
      <c r="M17" s="20">
        <v>1</v>
      </c>
      <c r="N17" s="20">
        <v>1</v>
      </c>
    </row>
    <row r="18" spans="1:14" x14ac:dyDescent="0.15">
      <c r="A18" t="s">
        <v>123</v>
      </c>
    </row>
    <row r="19" spans="1:14" s="20" customFormat="1" x14ac:dyDescent="0.15">
      <c r="A19" s="20" t="s">
        <v>25</v>
      </c>
      <c r="B19" s="20" t="s">
        <v>26</v>
      </c>
      <c r="C19" s="20" t="s">
        <v>33</v>
      </c>
      <c r="D19" s="20" t="s">
        <v>124</v>
      </c>
      <c r="E19" s="20" t="s">
        <v>125</v>
      </c>
      <c r="F19" s="20" t="s">
        <v>31</v>
      </c>
      <c r="G19" s="20" t="s">
        <v>126</v>
      </c>
      <c r="H19" s="20" t="s">
        <v>60</v>
      </c>
      <c r="I19" s="20" t="s">
        <v>127</v>
      </c>
      <c r="J19" s="20" t="s">
        <v>128</v>
      </c>
      <c r="K19" s="20" t="s">
        <v>129</v>
      </c>
      <c r="L19" s="20" t="s">
        <v>130</v>
      </c>
      <c r="M19" s="20" t="s">
        <v>131</v>
      </c>
      <c r="N19" s="20" t="s">
        <v>143</v>
      </c>
    </row>
    <row r="20" spans="1:14" s="20" customFormat="1" x14ac:dyDescent="0.15">
      <c r="A20" s="20">
        <v>15</v>
      </c>
      <c r="B20" s="20">
        <v>6</v>
      </c>
      <c r="C20" s="20">
        <v>12</v>
      </c>
      <c r="D20" s="20">
        <v>1</v>
      </c>
      <c r="E20" s="20">
        <v>3</v>
      </c>
      <c r="F20" s="20">
        <v>10</v>
      </c>
      <c r="G20" s="20">
        <v>11</v>
      </c>
      <c r="I20" s="20">
        <v>4</v>
      </c>
      <c r="K20" s="20">
        <v>1</v>
      </c>
      <c r="L20" s="20">
        <v>1</v>
      </c>
      <c r="N20" s="20">
        <v>1</v>
      </c>
    </row>
    <row r="21" spans="1:14" x14ac:dyDescent="0.15">
      <c r="A21" t="s">
        <v>132</v>
      </c>
    </row>
    <row r="22" spans="1:14" s="20" customFormat="1" x14ac:dyDescent="0.15">
      <c r="A22" s="20" t="s">
        <v>49</v>
      </c>
      <c r="B22" s="20" t="s">
        <v>50</v>
      </c>
      <c r="C22" s="20" t="s">
        <v>133</v>
      </c>
      <c r="D22" s="20" t="s">
        <v>134</v>
      </c>
      <c r="E22" s="20" t="s">
        <v>53</v>
      </c>
      <c r="F22" s="20" t="s">
        <v>54</v>
      </c>
      <c r="G22" s="20" t="s">
        <v>135</v>
      </c>
      <c r="H22" s="18" t="s">
        <v>56</v>
      </c>
    </row>
    <row r="23" spans="1:14" s="20" customFormat="1" x14ac:dyDescent="0.15">
      <c r="B23" s="20">
        <v>18</v>
      </c>
      <c r="C23" s="20">
        <v>16</v>
      </c>
      <c r="D23" s="20">
        <v>4</v>
      </c>
      <c r="G23" s="20">
        <v>1</v>
      </c>
      <c r="H23" s="19">
        <f>SUM(A23:G23)</f>
        <v>39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" sqref="B2"/>
    </sheetView>
  </sheetViews>
  <sheetFormatPr defaultRowHeight="13.5" x14ac:dyDescent="0.15"/>
  <sheetData>
    <row r="1" spans="1:14" x14ac:dyDescent="0.15">
      <c r="A1" t="s">
        <v>14</v>
      </c>
      <c r="B1" t="s">
        <v>15</v>
      </c>
      <c r="C1" s="18" t="s">
        <v>56</v>
      </c>
      <c r="E1" t="s">
        <v>97</v>
      </c>
      <c r="F1" t="s">
        <v>98</v>
      </c>
      <c r="G1" s="18" t="s">
        <v>56</v>
      </c>
    </row>
    <row r="2" spans="1:14" x14ac:dyDescent="0.15">
      <c r="A2">
        <f>Ｈ30年10月14日!A2+Ｈ30年10月15日!A2</f>
        <v>26</v>
      </c>
      <c r="B2">
        <f>Ｈ30年10月14日!B2+Ｈ30年10月15日!B2</f>
        <v>56</v>
      </c>
      <c r="C2" s="19">
        <f>A2+B2</f>
        <v>82</v>
      </c>
      <c r="E2">
        <f>Ｈ30年10月14日!E2+Ｈ30年10月15日!E2</f>
        <v>16</v>
      </c>
      <c r="F2">
        <f>Ｈ30年10月14日!F2+Ｈ30年10月15日!F2</f>
        <v>66</v>
      </c>
      <c r="G2" s="19">
        <f>E2+F2</f>
        <v>82</v>
      </c>
    </row>
    <row r="3" spans="1:14" x14ac:dyDescent="0.15">
      <c r="A3" t="s">
        <v>18</v>
      </c>
      <c r="B3" t="s">
        <v>19</v>
      </c>
      <c r="C3" t="s">
        <v>36</v>
      </c>
      <c r="D3" t="s">
        <v>38</v>
      </c>
      <c r="E3" t="s">
        <v>39</v>
      </c>
      <c r="F3" t="s">
        <v>34</v>
      </c>
      <c r="G3" t="s">
        <v>99</v>
      </c>
      <c r="H3" s="18" t="s">
        <v>56</v>
      </c>
    </row>
    <row r="4" spans="1:14" x14ac:dyDescent="0.15">
      <c r="A4">
        <f>Ｈ30年10月14日!A4+Ｈ30年10月15日!A4</f>
        <v>28</v>
      </c>
      <c r="B4">
        <f>Ｈ30年10月14日!B4+Ｈ30年10月15日!B4</f>
        <v>29</v>
      </c>
      <c r="C4">
        <f>Ｈ30年10月14日!C4+Ｈ30年10月15日!C4</f>
        <v>6</v>
      </c>
      <c r="D4">
        <f>Ｈ30年10月14日!D4+Ｈ30年10月15日!D4</f>
        <v>1</v>
      </c>
      <c r="E4">
        <f>Ｈ30年10月14日!E4+Ｈ30年10月15日!E4</f>
        <v>6</v>
      </c>
      <c r="F4">
        <f>Ｈ30年10月14日!F4+Ｈ30年10月15日!F4</f>
        <v>12</v>
      </c>
      <c r="G4">
        <f>Ｈ30年10月14日!G4+Ｈ30年10月15日!G4</f>
        <v>0</v>
      </c>
      <c r="H4" s="19">
        <f>SUM(A4:G4)</f>
        <v>82</v>
      </c>
    </row>
    <row r="5" spans="1:14" x14ac:dyDescent="0.1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100</v>
      </c>
      <c r="I5" s="18" t="s">
        <v>56</v>
      </c>
    </row>
    <row r="6" spans="1:14" x14ac:dyDescent="0.15">
      <c r="A6">
        <f>Ｈ30年10月14日!A6+Ｈ30年10月15日!A6</f>
        <v>6</v>
      </c>
      <c r="B6">
        <f>Ｈ30年10月14日!B6+Ｈ30年10月15日!B6</f>
        <v>5</v>
      </c>
      <c r="C6">
        <f>Ｈ30年10月14日!C6+Ｈ30年10月15日!C6</f>
        <v>1</v>
      </c>
      <c r="D6">
        <f>Ｈ30年10月14日!D6+Ｈ30年10月15日!D6</f>
        <v>13</v>
      </c>
      <c r="E6">
        <f>Ｈ30年10月14日!E6+Ｈ30年10月15日!E6</f>
        <v>11</v>
      </c>
      <c r="F6">
        <f>Ｈ30年10月14日!F6+Ｈ30年10月15日!F6</f>
        <v>28</v>
      </c>
      <c r="G6">
        <f>Ｈ30年10月14日!G6+Ｈ30年10月15日!G6</f>
        <v>15</v>
      </c>
      <c r="H6">
        <f>Ｈ30年10月14日!H6+Ｈ30年10月15日!H6</f>
        <v>3</v>
      </c>
      <c r="I6" s="19">
        <f>SUM(A6:H6)</f>
        <v>82</v>
      </c>
    </row>
    <row r="7" spans="1:14" x14ac:dyDescent="0.15">
      <c r="A7" t="s">
        <v>22</v>
      </c>
      <c r="B7" t="s">
        <v>23</v>
      </c>
      <c r="C7" t="s">
        <v>24</v>
      </c>
      <c r="D7" t="s">
        <v>101</v>
      </c>
      <c r="E7" t="s">
        <v>102</v>
      </c>
      <c r="F7" t="s">
        <v>103</v>
      </c>
      <c r="G7" s="19" t="s">
        <v>56</v>
      </c>
    </row>
    <row r="8" spans="1:14" x14ac:dyDescent="0.15">
      <c r="A8">
        <f>Ｈ30年10月14日!A8+Ｈ30年10月15日!A8</f>
        <v>49</v>
      </c>
      <c r="B8">
        <f>Ｈ30年10月14日!B8+Ｈ30年10月15日!B8</f>
        <v>15</v>
      </c>
      <c r="C8">
        <f>Ｈ30年10月14日!C8+Ｈ30年10月15日!C8</f>
        <v>9</v>
      </c>
      <c r="D8">
        <f>Ｈ30年10月14日!D8+Ｈ30年10月15日!D8</f>
        <v>0</v>
      </c>
      <c r="E8">
        <f>Ｈ30年10月14日!E8+Ｈ30年10月15日!E8</f>
        <v>1</v>
      </c>
      <c r="F8">
        <f>Ｈ30年10月14日!F8+Ｈ30年10月15日!F8</f>
        <v>8</v>
      </c>
      <c r="G8" s="19">
        <f>SUM(A8:F8)</f>
        <v>82</v>
      </c>
    </row>
    <row r="9" spans="1:14" x14ac:dyDescent="0.15">
      <c r="A9" t="s">
        <v>20</v>
      </c>
      <c r="B9" t="s">
        <v>104</v>
      </c>
      <c r="C9" t="s">
        <v>105</v>
      </c>
      <c r="D9" t="s">
        <v>106</v>
      </c>
      <c r="E9" t="s">
        <v>107</v>
      </c>
      <c r="F9" t="s">
        <v>108</v>
      </c>
      <c r="G9" t="str">
        <f>Ｈ30年10月15日!G9</f>
        <v>指宿</v>
      </c>
      <c r="H9" t="str">
        <f>Ｈ30年10月15日!H9</f>
        <v>日置市</v>
      </c>
      <c r="I9">
        <f>Ｈ30年10月15日!I9</f>
        <v>0</v>
      </c>
      <c r="J9">
        <f>Ｈ30年10月15日!J9</f>
        <v>0</v>
      </c>
      <c r="K9">
        <f>Ｈ30年10月15日!K9</f>
        <v>0</v>
      </c>
      <c r="L9" s="18" t="s">
        <v>56</v>
      </c>
    </row>
    <row r="10" spans="1:14" x14ac:dyDescent="0.15">
      <c r="A10">
        <f>Ｈ30年10月14日!A10+Ｈ30年10月15日!A10</f>
        <v>57</v>
      </c>
      <c r="B10">
        <f>Ｈ30年10月14日!B10+Ｈ30年10月15日!B10</f>
        <v>2</v>
      </c>
      <c r="C10">
        <f>Ｈ30年10月14日!C10+Ｈ30年10月15日!C10</f>
        <v>1</v>
      </c>
      <c r="D10">
        <f>Ｈ30年10月14日!D10+Ｈ30年10月15日!D10</f>
        <v>1</v>
      </c>
      <c r="E10">
        <f>Ｈ30年10月14日!E10+Ｈ30年10月15日!E10</f>
        <v>2</v>
      </c>
      <c r="F10">
        <f>Ｈ30年10月14日!F10+Ｈ30年10月15日!F10</f>
        <v>1</v>
      </c>
      <c r="G10">
        <f>Ｈ30年10月14日!G10+Ｈ30年10月15日!G10</f>
        <v>1</v>
      </c>
      <c r="H10">
        <f>Ｈ30年10月14日!H10+Ｈ30年10月15日!H10</f>
        <v>1</v>
      </c>
      <c r="I10">
        <f>Ｈ30年10月14日!I10+Ｈ30年10月15日!I10</f>
        <v>0</v>
      </c>
      <c r="J10">
        <f>Ｈ30年10月14日!J10+Ｈ30年10月15日!J10</f>
        <v>0</v>
      </c>
      <c r="K10">
        <f>Ｈ30年10月14日!K10+Ｈ30年10月15日!K10</f>
        <v>0</v>
      </c>
      <c r="L10" s="19">
        <f>SUM(A10:K10)+SUM(A12:K12)+SUM(A14:K14)</f>
        <v>82</v>
      </c>
    </row>
    <row r="11" spans="1:14" x14ac:dyDescent="0.15">
      <c r="A11" t="s">
        <v>35</v>
      </c>
      <c r="B11" t="s">
        <v>109</v>
      </c>
      <c r="C11" t="str">
        <f>Ｈ30年10月15日!C11</f>
        <v>沖縄</v>
      </c>
      <c r="D11">
        <f>Ｈ30年10月15日!D11</f>
        <v>0</v>
      </c>
      <c r="E11">
        <f>Ｈ30年10月15日!E11</f>
        <v>0</v>
      </c>
      <c r="F11">
        <f>Ｈ30年10月15日!F11</f>
        <v>0</v>
      </c>
      <c r="G11">
        <f>Ｈ30年10月15日!G11</f>
        <v>0</v>
      </c>
      <c r="H11">
        <f>Ｈ30年10月15日!H11</f>
        <v>0</v>
      </c>
      <c r="I11">
        <f>Ｈ30年10月15日!I11</f>
        <v>0</v>
      </c>
      <c r="J11">
        <f>Ｈ30年10月15日!J11</f>
        <v>0</v>
      </c>
      <c r="K11">
        <f>Ｈ30年10月15日!K11</f>
        <v>0</v>
      </c>
    </row>
    <row r="12" spans="1:14" x14ac:dyDescent="0.15">
      <c r="A12">
        <f>Ｈ30年10月14日!A12+Ｈ30年10月15日!A12</f>
        <v>4</v>
      </c>
      <c r="B12">
        <f>Ｈ30年10月14日!B12+Ｈ30年10月15日!B12</f>
        <v>2</v>
      </c>
      <c r="C12">
        <f>Ｈ30年10月14日!C12+Ｈ30年10月15日!C12</f>
        <v>4</v>
      </c>
      <c r="D12">
        <f>Ｈ30年10月14日!D12+Ｈ30年10月15日!D12</f>
        <v>0</v>
      </c>
      <c r="E12">
        <f>Ｈ30年10月14日!E12+Ｈ30年10月15日!E12</f>
        <v>0</v>
      </c>
      <c r="F12">
        <f>Ｈ30年10月14日!F12+Ｈ30年10月15日!F12</f>
        <v>0</v>
      </c>
      <c r="G12">
        <f>Ｈ30年10月14日!G12+Ｈ30年10月15日!G12</f>
        <v>0</v>
      </c>
      <c r="H12">
        <f>Ｈ30年10月14日!H12+Ｈ30年10月15日!H12</f>
        <v>0</v>
      </c>
      <c r="I12">
        <f>Ｈ30年10月14日!I12+Ｈ30年10月15日!I12</f>
        <v>0</v>
      </c>
      <c r="J12">
        <f>Ｈ30年10月14日!J12+Ｈ30年10月15日!J12</f>
        <v>0</v>
      </c>
      <c r="K12">
        <f>Ｈ30年10月14日!K12+Ｈ30年10月15日!K12</f>
        <v>0</v>
      </c>
    </row>
    <row r="13" spans="1:14" x14ac:dyDescent="0.15">
      <c r="A13" t="s">
        <v>37</v>
      </c>
      <c r="B13" t="s">
        <v>110</v>
      </c>
      <c r="C13" t="s">
        <v>111</v>
      </c>
      <c r="D13" t="s">
        <v>112</v>
      </c>
      <c r="E13" t="s">
        <v>113</v>
      </c>
      <c r="F13">
        <f>Ｈ30年10月15日!F13</f>
        <v>0</v>
      </c>
      <c r="G13">
        <f>Ｈ30年10月15日!G13</f>
        <v>0</v>
      </c>
      <c r="H13">
        <f>Ｈ30年10月15日!H13</f>
        <v>0</v>
      </c>
      <c r="I13">
        <f>Ｈ30年10月15日!I13</f>
        <v>0</v>
      </c>
      <c r="J13">
        <f>Ｈ30年10月15日!J13</f>
        <v>0</v>
      </c>
      <c r="K13">
        <f>Ｈ30年10月15日!K13</f>
        <v>0</v>
      </c>
    </row>
    <row r="14" spans="1:14" x14ac:dyDescent="0.15">
      <c r="A14">
        <f>Ｈ30年10月14日!A14+Ｈ30年10月15日!A14</f>
        <v>1</v>
      </c>
      <c r="B14">
        <f>Ｈ30年10月14日!B14+Ｈ30年10月15日!B14</f>
        <v>1</v>
      </c>
      <c r="C14">
        <f>Ｈ30年10月14日!C14+Ｈ30年10月15日!C14</f>
        <v>1</v>
      </c>
      <c r="D14">
        <f>Ｈ30年10月14日!D14+Ｈ30年10月15日!D14</f>
        <v>1</v>
      </c>
      <c r="E14">
        <f>Ｈ30年10月14日!E14+Ｈ30年10月15日!E14</f>
        <v>2</v>
      </c>
      <c r="F14">
        <f>Ｈ30年10月14日!F14+Ｈ30年10月15日!F14</f>
        <v>0</v>
      </c>
      <c r="G14">
        <f>Ｈ30年10月14日!G14+Ｈ30年10月15日!G14</f>
        <v>0</v>
      </c>
      <c r="H14">
        <f>Ｈ30年10月14日!H14+Ｈ30年10月15日!H14</f>
        <v>0</v>
      </c>
      <c r="I14">
        <f>Ｈ30年10月14日!I14+Ｈ30年10月15日!I14</f>
        <v>0</v>
      </c>
      <c r="J14">
        <f>Ｈ30年10月14日!J14+Ｈ30年10月15日!J14</f>
        <v>0</v>
      </c>
      <c r="K14">
        <f>Ｈ30年10月14日!K14+Ｈ30年10月15日!K14</f>
        <v>0</v>
      </c>
    </row>
    <row r="15" spans="1:14" x14ac:dyDescent="0.15">
      <c r="A15" t="s">
        <v>114</v>
      </c>
    </row>
    <row r="16" spans="1:14" s="20" customFormat="1" x14ac:dyDescent="0.15">
      <c r="A16" s="20" t="s">
        <v>27</v>
      </c>
      <c r="B16" s="20" t="s">
        <v>28</v>
      </c>
      <c r="C16" s="20" t="s">
        <v>115</v>
      </c>
      <c r="D16" s="20" t="s">
        <v>116</v>
      </c>
      <c r="E16" s="20" t="s">
        <v>144</v>
      </c>
      <c r="F16" s="20" t="s">
        <v>30</v>
      </c>
      <c r="G16" s="20" t="s">
        <v>118</v>
      </c>
      <c r="H16" s="20" t="s">
        <v>145</v>
      </c>
      <c r="I16" s="20" t="s">
        <v>120</v>
      </c>
      <c r="J16" s="20" t="s">
        <v>121</v>
      </c>
      <c r="K16" s="20" t="s">
        <v>122</v>
      </c>
      <c r="L16" t="str">
        <f>Ｈ30年10月15日!L16</f>
        <v>ジュース</v>
      </c>
      <c r="M16" t="str">
        <f>Ｈ30年10月15日!M16</f>
        <v>漬物</v>
      </c>
      <c r="N16" t="str">
        <f>Ｈ30年10月15日!N16</f>
        <v>鹿肉製品</v>
      </c>
    </row>
    <row r="17" spans="1:14" s="20" customFormat="1" x14ac:dyDescent="0.15">
      <c r="A17">
        <f>Ｈ30年10月14日!A17+Ｈ30年10月15日!A17</f>
        <v>8</v>
      </c>
      <c r="B17">
        <f>Ｈ30年10月14日!B17+Ｈ30年10月15日!B17</f>
        <v>21</v>
      </c>
      <c r="C17">
        <f>Ｈ30年10月14日!C17+Ｈ30年10月15日!C17</f>
        <v>31</v>
      </c>
      <c r="D17">
        <f>Ｈ30年10月14日!D17+Ｈ30年10月15日!D17</f>
        <v>26</v>
      </c>
      <c r="E17">
        <f>Ｈ30年10月14日!E17+Ｈ30年10月15日!E17</f>
        <v>11</v>
      </c>
      <c r="F17">
        <f>Ｈ30年10月14日!F17+Ｈ30年10月15日!F17</f>
        <v>17</v>
      </c>
      <c r="G17">
        <f>Ｈ30年10月14日!G17+Ｈ30年10月15日!G17</f>
        <v>11</v>
      </c>
      <c r="H17">
        <f>Ｈ30年10月14日!H17+Ｈ30年10月15日!H17</f>
        <v>1</v>
      </c>
      <c r="I17">
        <f>Ｈ30年10月14日!I17+Ｈ30年10月15日!I17</f>
        <v>2</v>
      </c>
      <c r="J17">
        <f>Ｈ30年10月14日!J17+Ｈ30年10月15日!J17</f>
        <v>2</v>
      </c>
      <c r="K17">
        <f>Ｈ30年10月14日!K17+Ｈ30年10月15日!K17</f>
        <v>6</v>
      </c>
      <c r="L17">
        <f>Ｈ30年10月14日!L17+Ｈ30年10月15日!L17</f>
        <v>1</v>
      </c>
      <c r="M17">
        <f>Ｈ30年10月14日!M17+Ｈ30年10月15日!M17</f>
        <v>1</v>
      </c>
      <c r="N17">
        <f>Ｈ30年10月14日!N17+Ｈ30年10月15日!N17</f>
        <v>1</v>
      </c>
    </row>
    <row r="18" spans="1:14" x14ac:dyDescent="0.15">
      <c r="A18" t="s">
        <v>123</v>
      </c>
    </row>
    <row r="19" spans="1:14" s="20" customFormat="1" x14ac:dyDescent="0.15">
      <c r="A19" s="20" t="s">
        <v>25</v>
      </c>
      <c r="B19" s="20" t="s">
        <v>26</v>
      </c>
      <c r="C19" s="20" t="s">
        <v>33</v>
      </c>
      <c r="D19" s="20" t="s">
        <v>124</v>
      </c>
      <c r="E19" s="20" t="s">
        <v>125</v>
      </c>
      <c r="F19" s="20" t="s">
        <v>31</v>
      </c>
      <c r="G19" s="20" t="s">
        <v>126</v>
      </c>
      <c r="H19" s="20" t="s">
        <v>60</v>
      </c>
      <c r="I19" s="20" t="s">
        <v>127</v>
      </c>
      <c r="J19" s="20" t="s">
        <v>128</v>
      </c>
      <c r="K19" s="20" t="s">
        <v>129</v>
      </c>
      <c r="L19" s="20" t="s">
        <v>130</v>
      </c>
      <c r="M19" s="20" t="s">
        <v>131</v>
      </c>
      <c r="N19" t="str">
        <f>Ｈ30年10月15日!N19</f>
        <v>上質高級プレミア感</v>
      </c>
    </row>
    <row r="20" spans="1:14" s="20" customFormat="1" x14ac:dyDescent="0.15">
      <c r="A20">
        <f>Ｈ30年10月14日!A20+Ｈ30年10月15日!A20</f>
        <v>31</v>
      </c>
      <c r="B20">
        <f>Ｈ30年10月14日!B20+Ｈ30年10月15日!B20</f>
        <v>15</v>
      </c>
      <c r="C20">
        <f>Ｈ30年10月14日!C20+Ｈ30年10月15日!C20</f>
        <v>34</v>
      </c>
      <c r="D20">
        <f>Ｈ30年10月14日!D20+Ｈ30年10月15日!D20</f>
        <v>3</v>
      </c>
      <c r="E20">
        <f>Ｈ30年10月14日!E20+Ｈ30年10月15日!E20</f>
        <v>5</v>
      </c>
      <c r="F20">
        <f>Ｈ30年10月14日!F20+Ｈ30年10月15日!F20</f>
        <v>18</v>
      </c>
      <c r="G20">
        <f>Ｈ30年10月14日!G20+Ｈ30年10月15日!G20</f>
        <v>29</v>
      </c>
      <c r="H20">
        <f>Ｈ30年10月14日!H20+Ｈ30年10月15日!H20</f>
        <v>3</v>
      </c>
      <c r="I20">
        <f>Ｈ30年10月14日!I20+Ｈ30年10月15日!I20</f>
        <v>11</v>
      </c>
      <c r="J20">
        <f>Ｈ30年10月14日!J20+Ｈ30年10月15日!J20</f>
        <v>3</v>
      </c>
      <c r="K20">
        <f>Ｈ30年10月14日!K20+Ｈ30年10月15日!K20</f>
        <v>5</v>
      </c>
      <c r="L20">
        <f>Ｈ30年10月14日!L20+Ｈ30年10月15日!L20</f>
        <v>3</v>
      </c>
      <c r="M20">
        <f>Ｈ30年10月14日!M20+Ｈ30年10月15日!M20</f>
        <v>1</v>
      </c>
      <c r="N20">
        <f>Ｈ30年10月14日!N20+Ｈ30年10月15日!N20</f>
        <v>1</v>
      </c>
    </row>
    <row r="21" spans="1:14" x14ac:dyDescent="0.15">
      <c r="A21" t="s">
        <v>132</v>
      </c>
    </row>
    <row r="22" spans="1:14" s="20" customFormat="1" x14ac:dyDescent="0.15">
      <c r="A22" s="20" t="s">
        <v>49</v>
      </c>
      <c r="B22" s="20" t="s">
        <v>50</v>
      </c>
      <c r="C22" s="20" t="s">
        <v>133</v>
      </c>
      <c r="D22" s="20" t="s">
        <v>134</v>
      </c>
      <c r="E22" s="20" t="s">
        <v>53</v>
      </c>
      <c r="F22" s="20" t="s">
        <v>54</v>
      </c>
      <c r="G22" s="20" t="s">
        <v>135</v>
      </c>
      <c r="H22" s="18" t="s">
        <v>56</v>
      </c>
    </row>
    <row r="23" spans="1:14" s="20" customFormat="1" x14ac:dyDescent="0.15">
      <c r="A23">
        <f>Ｈ30年10月14日!A23+Ｈ30年10月15日!A23</f>
        <v>0</v>
      </c>
      <c r="B23">
        <f>Ｈ30年10月14日!B23+Ｈ30年10月15日!B23</f>
        <v>37</v>
      </c>
      <c r="C23">
        <f>Ｈ30年10月14日!C23+Ｈ30年10月15日!C23</f>
        <v>32</v>
      </c>
      <c r="D23">
        <f>Ｈ30年10月14日!D23+Ｈ30年10月15日!D23</f>
        <v>10</v>
      </c>
      <c r="E23">
        <f>Ｈ30年10月14日!E23+Ｈ30年10月15日!E23</f>
        <v>0</v>
      </c>
      <c r="F23">
        <f>Ｈ30年10月14日!F23+Ｈ30年10月15日!F23</f>
        <v>0</v>
      </c>
      <c r="G23">
        <f>Ｈ30年10月14日!G23+Ｈ30年10月15日!G23</f>
        <v>3</v>
      </c>
      <c r="H23" s="19">
        <f>SUM(A23:G23)</f>
        <v>82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J62" sqref="J62"/>
    </sheetView>
  </sheetViews>
  <sheetFormatPr defaultRowHeight="13.5" x14ac:dyDescent="0.15"/>
  <cols>
    <col min="1" max="1" width="10.625" style="5" customWidth="1"/>
    <col min="2" max="10" width="9.25" style="5" customWidth="1"/>
    <col min="11" max="16384" width="9" style="5"/>
  </cols>
  <sheetData>
    <row r="1" spans="1:10" x14ac:dyDescent="0.15">
      <c r="A1" s="27" t="s">
        <v>153</v>
      </c>
      <c r="B1" s="27"/>
      <c r="C1" s="27"/>
      <c r="D1" s="27"/>
      <c r="E1" s="27"/>
      <c r="F1" s="27"/>
      <c r="G1" s="27"/>
      <c r="H1" s="27"/>
    </row>
    <row r="2" spans="1:10" x14ac:dyDescent="0.15">
      <c r="A2" s="27" t="s">
        <v>154</v>
      </c>
      <c r="B2" s="27"/>
      <c r="C2" s="27"/>
      <c r="D2" s="27"/>
      <c r="E2" s="27"/>
      <c r="F2" s="27"/>
      <c r="G2" s="27"/>
      <c r="H2" s="27"/>
    </row>
    <row r="3" spans="1:10" x14ac:dyDescent="0.15">
      <c r="A3" s="22"/>
      <c r="B3" s="8" t="s">
        <v>40</v>
      </c>
      <c r="C3" s="8" t="s">
        <v>41</v>
      </c>
    </row>
    <row r="4" spans="1:10" x14ac:dyDescent="0.15">
      <c r="A4" s="23" t="s">
        <v>13</v>
      </c>
      <c r="B4" s="21">
        <f>H30年10月14・15日合計!A2</f>
        <v>26</v>
      </c>
      <c r="C4" s="8">
        <v>80</v>
      </c>
      <c r="D4" s="5">
        <f>SUM(B4:C4)</f>
        <v>106</v>
      </c>
    </row>
    <row r="5" spans="1:10" x14ac:dyDescent="0.15">
      <c r="A5" s="24"/>
      <c r="B5" s="6">
        <f>B4/(B4+C4)</f>
        <v>0.24528301886792453</v>
      </c>
      <c r="C5" s="4">
        <f>C4/(B4+C4)</f>
        <v>0.75471698113207553</v>
      </c>
      <c r="D5" s="11">
        <f>SUM(B5:C5)</f>
        <v>1</v>
      </c>
    </row>
    <row r="6" spans="1:10" x14ac:dyDescent="0.15">
      <c r="A6" s="25"/>
      <c r="B6" s="9" t="s">
        <v>0</v>
      </c>
      <c r="C6" s="9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100</v>
      </c>
    </row>
    <row r="7" spans="1:10" x14ac:dyDescent="0.15">
      <c r="A7" s="23" t="s">
        <v>42</v>
      </c>
      <c r="B7" s="9">
        <v>2</v>
      </c>
      <c r="C7" s="9">
        <v>5</v>
      </c>
      <c r="D7" s="9">
        <v>14</v>
      </c>
      <c r="E7" s="9">
        <v>20</v>
      </c>
      <c r="F7" s="9">
        <v>25</v>
      </c>
      <c r="G7" s="9">
        <v>23</v>
      </c>
      <c r="H7" s="9">
        <v>16</v>
      </c>
      <c r="I7" s="9">
        <v>1</v>
      </c>
      <c r="J7" s="5">
        <f>SUM(B7:I7)</f>
        <v>106</v>
      </c>
    </row>
    <row r="8" spans="1:10" x14ac:dyDescent="0.15">
      <c r="A8" s="24"/>
      <c r="B8" s="6">
        <f>B7/SUM($B7:$I7)</f>
        <v>1.8867924528301886E-2</v>
      </c>
      <c r="C8" s="6">
        <f t="shared" ref="C8:I8" si="0">C7/SUM($B7:$I7)</f>
        <v>4.716981132075472E-2</v>
      </c>
      <c r="D8" s="6">
        <f t="shared" si="0"/>
        <v>0.13207547169811321</v>
      </c>
      <c r="E8" s="6">
        <f t="shared" si="0"/>
        <v>0.18867924528301888</v>
      </c>
      <c r="F8" s="6">
        <f t="shared" si="0"/>
        <v>0.23584905660377359</v>
      </c>
      <c r="G8" s="6">
        <f t="shared" si="0"/>
        <v>0.21698113207547171</v>
      </c>
      <c r="H8" s="6">
        <f t="shared" si="0"/>
        <v>0.15094339622641509</v>
      </c>
      <c r="I8" s="6">
        <f t="shared" si="0"/>
        <v>9.433962264150943E-3</v>
      </c>
      <c r="J8" s="11">
        <f>SUM(B8:I8)</f>
        <v>1.0000000000000002</v>
      </c>
    </row>
    <row r="9" spans="1:10" x14ac:dyDescent="0.15">
      <c r="A9" s="25"/>
      <c r="B9" s="10" t="s">
        <v>19</v>
      </c>
      <c r="C9" s="10" t="s">
        <v>18</v>
      </c>
      <c r="D9" s="10" t="s">
        <v>34</v>
      </c>
      <c r="E9" s="10" t="s">
        <v>36</v>
      </c>
      <c r="F9" s="10" t="s">
        <v>39</v>
      </c>
      <c r="G9" s="10" t="s">
        <v>38</v>
      </c>
      <c r="H9" s="10" t="s">
        <v>99</v>
      </c>
    </row>
    <row r="10" spans="1:10" x14ac:dyDescent="0.15">
      <c r="A10" s="23" t="s">
        <v>16</v>
      </c>
      <c r="B10" s="10">
        <v>34</v>
      </c>
      <c r="C10" s="10">
        <v>47</v>
      </c>
      <c r="D10" s="10">
        <v>10</v>
      </c>
      <c r="E10" s="10">
        <v>8</v>
      </c>
      <c r="F10" s="10">
        <v>2</v>
      </c>
      <c r="G10" s="10">
        <v>4</v>
      </c>
      <c r="H10" s="10">
        <v>1</v>
      </c>
      <c r="J10" s="5">
        <f>SUM(B10:H10)</f>
        <v>106</v>
      </c>
    </row>
    <row r="11" spans="1:10" x14ac:dyDescent="0.15">
      <c r="A11" s="24"/>
      <c r="B11" s="12">
        <f t="shared" ref="B11:G11" si="1">B10/SUM($B10:$H10)</f>
        <v>0.32075471698113206</v>
      </c>
      <c r="C11" s="12">
        <f t="shared" si="1"/>
        <v>0.44339622641509435</v>
      </c>
      <c r="D11" s="12">
        <f t="shared" si="1"/>
        <v>9.4339622641509441E-2</v>
      </c>
      <c r="E11" s="12">
        <f t="shared" si="1"/>
        <v>7.5471698113207544E-2</v>
      </c>
      <c r="F11" s="12">
        <f t="shared" si="1"/>
        <v>1.8867924528301886E-2</v>
      </c>
      <c r="G11" s="12">
        <f t="shared" si="1"/>
        <v>3.7735849056603772E-2</v>
      </c>
      <c r="H11" s="12">
        <f>H10/SUM($B10:$H10)</f>
        <v>9.433962264150943E-3</v>
      </c>
      <c r="J11" s="11">
        <f>SUM(B11:H11)</f>
        <v>0.99999999999999989</v>
      </c>
    </row>
    <row r="12" spans="1:10" x14ac:dyDescent="0.15">
      <c r="A12" s="25"/>
      <c r="B12" s="10" t="s">
        <v>20</v>
      </c>
      <c r="C12" s="10" t="s">
        <v>44</v>
      </c>
      <c r="D12" s="10" t="s">
        <v>45</v>
      </c>
      <c r="E12" s="14" t="s">
        <v>43</v>
      </c>
      <c r="F12" s="8" t="s">
        <v>146</v>
      </c>
      <c r="G12" s="8" t="s">
        <v>147</v>
      </c>
    </row>
    <row r="13" spans="1:10" x14ac:dyDescent="0.15">
      <c r="A13" s="23" t="s">
        <v>17</v>
      </c>
      <c r="B13" s="10">
        <v>70</v>
      </c>
      <c r="C13" s="10">
        <v>10</v>
      </c>
      <c r="D13" s="10">
        <v>15</v>
      </c>
      <c r="E13" s="14">
        <v>4</v>
      </c>
      <c r="F13" s="7">
        <v>2</v>
      </c>
      <c r="G13" s="7">
        <v>5</v>
      </c>
      <c r="H13" s="5">
        <f>SUM(B13:G13)</f>
        <v>106</v>
      </c>
    </row>
    <row r="14" spans="1:10" x14ac:dyDescent="0.15">
      <c r="A14" s="24"/>
      <c r="B14" s="12">
        <f>B13/SUM($B13:$G13)</f>
        <v>0.660377358490566</v>
      </c>
      <c r="C14" s="12">
        <f t="shared" ref="C14:G14" si="2">C13/SUM($B13:$G13)</f>
        <v>9.4339622641509441E-2</v>
      </c>
      <c r="D14" s="12">
        <f t="shared" si="2"/>
        <v>0.14150943396226415</v>
      </c>
      <c r="E14" s="12">
        <f t="shared" si="2"/>
        <v>3.7735849056603772E-2</v>
      </c>
      <c r="F14" s="12">
        <f t="shared" si="2"/>
        <v>1.8867924528301886E-2</v>
      </c>
      <c r="G14" s="12">
        <f t="shared" si="2"/>
        <v>4.716981132075472E-2</v>
      </c>
      <c r="H14" s="11">
        <f>SUM(B14:G14)</f>
        <v>0.99999999999999989</v>
      </c>
    </row>
    <row r="15" spans="1:10" x14ac:dyDescent="0.15">
      <c r="A15" s="1"/>
      <c r="B15" s="10" t="s">
        <v>22</v>
      </c>
      <c r="C15" s="10" t="s">
        <v>23</v>
      </c>
      <c r="D15" s="10" t="s">
        <v>24</v>
      </c>
      <c r="E15" s="7" t="s">
        <v>148</v>
      </c>
      <c r="F15" s="7" t="s">
        <v>101</v>
      </c>
      <c r="G15" s="7" t="s">
        <v>103</v>
      </c>
    </row>
    <row r="16" spans="1:10" x14ac:dyDescent="0.15">
      <c r="A16" s="23" t="s">
        <v>21</v>
      </c>
      <c r="B16" s="10">
        <v>62</v>
      </c>
      <c r="C16" s="10">
        <v>16</v>
      </c>
      <c r="D16" s="10">
        <v>18</v>
      </c>
      <c r="E16" s="7">
        <v>2</v>
      </c>
      <c r="F16" s="7">
        <v>2</v>
      </c>
      <c r="G16" s="7">
        <v>6</v>
      </c>
      <c r="H16" s="5">
        <f>SUM(B16:G16)</f>
        <v>106</v>
      </c>
    </row>
    <row r="17" spans="1:11" x14ac:dyDescent="0.15">
      <c r="A17" s="24"/>
      <c r="B17" s="12">
        <f t="shared" ref="B17:F17" si="3">B16/(SUM($B16:$G16))</f>
        <v>0.58490566037735847</v>
      </c>
      <c r="C17" s="12">
        <f t="shared" si="3"/>
        <v>0.15094339622641509</v>
      </c>
      <c r="D17" s="12">
        <f t="shared" si="3"/>
        <v>0.16981132075471697</v>
      </c>
      <c r="E17" s="12">
        <f t="shared" si="3"/>
        <v>1.8867924528301886E-2</v>
      </c>
      <c r="F17" s="12">
        <f t="shared" si="3"/>
        <v>1.8867924528301886E-2</v>
      </c>
      <c r="G17" s="12">
        <f>G16/(SUM($B16:$G16))</f>
        <v>5.6603773584905662E-2</v>
      </c>
      <c r="H17" s="11">
        <f>SUM(B17:G17)</f>
        <v>0.99999999999999989</v>
      </c>
    </row>
    <row r="18" spans="1:11" x14ac:dyDescent="0.15">
      <c r="A18" s="25" t="s">
        <v>46</v>
      </c>
      <c r="B18" s="10" t="s">
        <v>27</v>
      </c>
      <c r="C18" s="10" t="s">
        <v>28</v>
      </c>
      <c r="D18" s="10" t="s">
        <v>29</v>
      </c>
      <c r="E18" s="9" t="s">
        <v>149</v>
      </c>
      <c r="F18" s="10" t="s">
        <v>30</v>
      </c>
      <c r="G18" s="10" t="s">
        <v>118</v>
      </c>
      <c r="H18" s="10" t="s">
        <v>99</v>
      </c>
    </row>
    <row r="19" spans="1:11" x14ac:dyDescent="0.15">
      <c r="A19" s="23" t="s">
        <v>47</v>
      </c>
      <c r="B19" s="10">
        <v>11</v>
      </c>
      <c r="C19" s="10">
        <f>40+1+4</f>
        <v>45</v>
      </c>
      <c r="D19" s="10">
        <f>28+6+4</f>
        <v>38</v>
      </c>
      <c r="E19" s="9">
        <v>26</v>
      </c>
      <c r="F19" s="10">
        <v>9</v>
      </c>
      <c r="G19" s="10">
        <v>16</v>
      </c>
      <c r="H19" s="10"/>
      <c r="I19" s="5">
        <f>SUM(B19:H19)</f>
        <v>145</v>
      </c>
    </row>
    <row r="20" spans="1:11" x14ac:dyDescent="0.15">
      <c r="A20" s="24"/>
      <c r="B20" s="12">
        <f>B19/SUM($B19:$H19)</f>
        <v>7.586206896551724E-2</v>
      </c>
      <c r="C20" s="12">
        <f t="shared" ref="C20:H20" si="4">C19/SUM($B19:$H19)</f>
        <v>0.31034482758620691</v>
      </c>
      <c r="D20" s="12">
        <f t="shared" si="4"/>
        <v>0.2620689655172414</v>
      </c>
      <c r="E20" s="12">
        <f t="shared" si="4"/>
        <v>0.1793103448275862</v>
      </c>
      <c r="F20" s="12">
        <f t="shared" si="4"/>
        <v>6.2068965517241378E-2</v>
      </c>
      <c r="G20" s="12">
        <f t="shared" si="4"/>
        <v>0.1103448275862069</v>
      </c>
      <c r="H20" s="26">
        <f t="shared" si="4"/>
        <v>0</v>
      </c>
      <c r="I20" s="11">
        <f>SUM(B20:H20)</f>
        <v>1</v>
      </c>
    </row>
    <row r="21" spans="1:11" x14ac:dyDescent="0.15">
      <c r="A21" s="25" t="s">
        <v>48</v>
      </c>
      <c r="B21" s="10" t="s">
        <v>33</v>
      </c>
      <c r="C21" s="10" t="s">
        <v>25</v>
      </c>
      <c r="D21" s="10" t="s">
        <v>126</v>
      </c>
      <c r="E21" s="9" t="s">
        <v>31</v>
      </c>
      <c r="F21" s="10" t="s">
        <v>26</v>
      </c>
      <c r="G21" s="10" t="s">
        <v>32</v>
      </c>
      <c r="H21" s="10" t="s">
        <v>125</v>
      </c>
      <c r="I21" s="7" t="s">
        <v>151</v>
      </c>
      <c r="J21" s="7" t="s">
        <v>150</v>
      </c>
    </row>
    <row r="22" spans="1:11" x14ac:dyDescent="0.15">
      <c r="A22" s="23" t="s">
        <v>12</v>
      </c>
      <c r="B22" s="10">
        <v>20</v>
      </c>
      <c r="C22" s="10">
        <v>41</v>
      </c>
      <c r="D22" s="10">
        <v>25</v>
      </c>
      <c r="E22" s="9">
        <v>22</v>
      </c>
      <c r="F22" s="10">
        <v>41</v>
      </c>
      <c r="G22" s="10">
        <v>19</v>
      </c>
      <c r="H22" s="10">
        <v>10</v>
      </c>
      <c r="I22" s="7">
        <v>12</v>
      </c>
      <c r="J22" s="7">
        <f>2+4+5+3+5+1</f>
        <v>20</v>
      </c>
      <c r="K22" s="5">
        <f>SUM(B22:J22)</f>
        <v>210</v>
      </c>
    </row>
    <row r="23" spans="1:11" x14ac:dyDescent="0.15">
      <c r="A23" s="24"/>
      <c r="B23" s="12">
        <f>B22/SUM($B22:$J22)</f>
        <v>9.5238095238095233E-2</v>
      </c>
      <c r="C23" s="12">
        <f t="shared" ref="C23:J23" si="5">C22/SUM($B22:$J22)</f>
        <v>0.19523809523809524</v>
      </c>
      <c r="D23" s="12">
        <f t="shared" si="5"/>
        <v>0.11904761904761904</v>
      </c>
      <c r="E23" s="12">
        <f t="shared" si="5"/>
        <v>0.10476190476190476</v>
      </c>
      <c r="F23" s="12">
        <f t="shared" si="5"/>
        <v>0.19523809523809524</v>
      </c>
      <c r="G23" s="12">
        <f t="shared" si="5"/>
        <v>9.0476190476190474E-2</v>
      </c>
      <c r="H23" s="12">
        <f t="shared" si="5"/>
        <v>4.7619047619047616E-2</v>
      </c>
      <c r="I23" s="12">
        <f t="shared" si="5"/>
        <v>5.7142857142857141E-2</v>
      </c>
      <c r="J23" s="12">
        <f t="shared" si="5"/>
        <v>9.5238095238095233E-2</v>
      </c>
      <c r="K23" s="11">
        <f>SUM(B23:J23)</f>
        <v>0.99999999999999989</v>
      </c>
    </row>
    <row r="24" spans="1:11" x14ac:dyDescent="0.15">
      <c r="A24" s="25"/>
      <c r="B24" s="3" t="s">
        <v>49</v>
      </c>
      <c r="C24" s="3" t="s">
        <v>50</v>
      </c>
      <c r="D24" s="3" t="s">
        <v>51</v>
      </c>
      <c r="E24" s="13" t="s">
        <v>52</v>
      </c>
      <c r="F24" s="2" t="s">
        <v>53</v>
      </c>
      <c r="G24" s="2" t="s">
        <v>54</v>
      </c>
      <c r="H24" s="2" t="s">
        <v>135</v>
      </c>
    </row>
    <row r="25" spans="1:11" x14ac:dyDescent="0.15">
      <c r="A25" s="23"/>
      <c r="B25" s="3">
        <v>8</v>
      </c>
      <c r="C25" s="3">
        <v>55</v>
      </c>
      <c r="D25" s="3">
        <v>32</v>
      </c>
      <c r="E25" s="13">
        <v>7</v>
      </c>
      <c r="F25" s="2">
        <v>1</v>
      </c>
      <c r="G25" s="2">
        <v>3</v>
      </c>
      <c r="H25" s="2"/>
      <c r="I25" s="5">
        <f>SUM(B25:H25)</f>
        <v>106</v>
      </c>
    </row>
    <row r="26" spans="1:11" x14ac:dyDescent="0.15">
      <c r="A26" s="24" t="s">
        <v>152</v>
      </c>
      <c r="B26" s="12">
        <f>B25/SUM($B25:$H25)</f>
        <v>7.5471698113207544E-2</v>
      </c>
      <c r="C26" s="12">
        <f t="shared" ref="C26:H26" si="6">C25/SUM($B25:$H25)</f>
        <v>0.51886792452830188</v>
      </c>
      <c r="D26" s="12">
        <f t="shared" si="6"/>
        <v>0.30188679245283018</v>
      </c>
      <c r="E26" s="12">
        <f t="shared" si="6"/>
        <v>6.6037735849056603E-2</v>
      </c>
      <c r="F26" s="12">
        <f t="shared" si="6"/>
        <v>9.433962264150943E-3</v>
      </c>
      <c r="G26" s="12">
        <f t="shared" si="6"/>
        <v>2.8301886792452831E-2</v>
      </c>
      <c r="H26" s="12">
        <f t="shared" si="6"/>
        <v>0</v>
      </c>
      <c r="I26" s="11">
        <f>SUM(B26:H26)</f>
        <v>0.99999999999999989</v>
      </c>
    </row>
  </sheetData>
  <mergeCells count="2">
    <mergeCell ref="A1:H1"/>
    <mergeCell ref="A2:H2"/>
  </mergeCells>
  <phoneticPr fontId="2"/>
  <pageMargins left="0.82677165354330717" right="0.23622047244094491" top="0.94488188976377963" bottom="0.9448818897637796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30商品評価調査</vt:lpstr>
      <vt:lpstr>Ｈ30年10月14日</vt:lpstr>
      <vt:lpstr>Ｈ30年10月15日</vt:lpstr>
      <vt:lpstr>H30年10月14・15日合計</vt:lpstr>
      <vt:lpstr>アンケート集計グラフ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72N04</dc:creator>
  <cp:lastModifiedBy>72N04</cp:lastModifiedBy>
  <cp:lastPrinted>2019-01-11T01:33:10Z</cp:lastPrinted>
  <dcterms:created xsi:type="dcterms:W3CDTF">2017-06-20T02:46:19Z</dcterms:created>
  <dcterms:modified xsi:type="dcterms:W3CDTF">2019-01-11T01:36:57Z</dcterms:modified>
</cp:coreProperties>
</file>